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eh\Desktop\"/>
    </mc:Choice>
  </mc:AlternateContent>
  <xr:revisionPtr revIDLastSave="0" documentId="13_ncr:1_{52471E04-1243-48D2-AF0B-5F9C4FFD77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S KickstartersPlays" sheetId="8" r:id="rId6"/>
    <sheet name="Failed US Kickstarters_Plays" sheetId="9" r:id="rId7"/>
    <sheet name="Descriptive Statistics_Plays" sheetId="10" r:id="rId8"/>
    <sheet name="BoxPlot_GB_Musical" sheetId="11" r:id="rId9"/>
  </sheets>
  <definedNames>
    <definedName name="_xlnm._FilterDatabase" localSheetId="0" hidden="1">Kickstarter!$F$1:$F$4117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B13" i="10"/>
  <c r="B12" i="10"/>
  <c r="C6" i="10"/>
  <c r="C5" i="10"/>
  <c r="B6" i="10"/>
  <c r="B5" i="10"/>
  <c r="C11" i="10"/>
  <c r="B11" i="10"/>
  <c r="C4" i="10"/>
  <c r="B4" i="10"/>
  <c r="C9" i="10"/>
  <c r="B9" i="10"/>
  <c r="C10" i="10"/>
  <c r="B10" i="10"/>
  <c r="C3" i="10"/>
  <c r="B3" i="10"/>
  <c r="C2" i="10"/>
  <c r="B2" i="10"/>
  <c r="F5" i="7"/>
  <c r="F6" i="7"/>
  <c r="F7" i="7"/>
  <c r="F8" i="7"/>
  <c r="F4" i="7"/>
  <c r="D5" i="7"/>
  <c r="D6" i="7"/>
  <c r="D7" i="7"/>
  <c r="D8" i="7"/>
  <c r="D4" i="7"/>
  <c r="C5" i="7"/>
  <c r="C6" i="7"/>
  <c r="C7" i="7"/>
  <c r="C8" i="7"/>
  <c r="C4" i="7"/>
  <c r="B4" i="7"/>
  <c r="B5" i="7"/>
  <c r="B6" i="7"/>
  <c r="B7" i="7"/>
  <c r="B8" i="7"/>
  <c r="Q53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Q168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6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8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7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4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5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<sst xmlns="http://schemas.openxmlformats.org/spreadsheetml/2006/main" count="38341" uniqueCount="8399">
  <si>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</si>
  <si>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</si>
  <si>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</si>
  <si>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</si>
  <si>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</si>
  <si>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</si>
  <si>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</si>
  <si>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</si>
  <si>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</si>
  <si>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</si>
  <si>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</si>
  <si>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</si>
  <si>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</si>
  <si>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</si>
  <si>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</si>
  <si>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</si>
  <si>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</si>
  <si>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</si>
  <si>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</si>
  <si>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</si>
  <si>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</si>
  <si>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</si>
  <si>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</si>
  <si>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</si>
  <si>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</si>
  <si>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</si>
  <si>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</si>
  <si>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</si>
  <si>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</si>
  <si>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</si>
  <si>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</si>
  <si>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</si>
  <si>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</si>
  <si>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</si>
  <si>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</si>
  <si>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</si>
  <si>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</si>
  <si>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</si>
  <si>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</si>
  <si>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</si>
  <si>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</si>
  <si>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</si>
  <si>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</si>
  <si>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</si>
  <si>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</si>
  <si>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</si>
  <si>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</si>
  <si>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</si>
  <si>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</si>
  <si>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</si>
  <si>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</si>
  <si>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</si>
  <si>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</si>
  <si>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</si>
  <si>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</si>
  <si>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</si>
  <si>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</si>
  <si>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</si>
  <si>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</si>
  <si>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</si>
  <si>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</si>
  <si>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</si>
  <si>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</si>
  <si>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</si>
  <si>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</si>
  <si>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</si>
  <si>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</si>
  <si>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</si>
  <si>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</si>
  <si>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</si>
  <si>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</si>
  <si>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</si>
  <si>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</si>
  <si>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</si>
  <si>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</si>
  <si>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</si>
  <si>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</si>
  <si>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</si>
  <si>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</si>
  <si>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</si>
  <si>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</si>
  <si>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</si>
  <si>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</si>
  <si>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</si>
  <si>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</si>
  <si>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</si>
  <si>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</si>
  <si>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</si>
  <si>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</si>
  <si>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</si>
  <si>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</si>
  <si>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</si>
  <si>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</si>
  <si>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</si>
  <si>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</si>
  <si>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</si>
  <si>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</si>
  <si>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</si>
  <si>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</si>
  <si>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</si>
  <si>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</si>
  <si>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</si>
  <si>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</si>
  <si>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</si>
  <si>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</si>
  <si>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</si>
  <si>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</si>
  <si>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</si>
  <si>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</si>
  <si>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</si>
  <si>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</si>
  <si>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</si>
  <si>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</si>
  <si>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</si>
  <si>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</si>
  <si>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</si>
  <si>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</si>
  <si>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</si>
  <si>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</si>
  <si>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</si>
  <si>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</si>
  <si>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</si>
  <si>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</si>
  <si>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</si>
  <si>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</si>
  <si>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</si>
  <si>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</si>
  <si>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</si>
  <si>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</si>
  <si>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</si>
  <si>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</si>
  <si>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</si>
  <si>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</si>
  <si>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</si>
  <si>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</si>
  <si>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</si>
  <si>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</si>
  <si>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</si>
  <si>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</si>
  <si>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</si>
  <si>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</si>
  <si>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</si>
  <si>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</si>
  <si>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</si>
  <si>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</si>
  <si>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</si>
  <si>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</si>
  <si>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</si>
  <si>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</si>
  <si>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</si>
  <si>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</si>
  <si>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</si>
  <si>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</si>
  <si>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</si>
  <si>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</si>
  <si>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</si>
  <si>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</si>
  <si>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</si>
  <si>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</si>
  <si>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</si>
  <si>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</si>
  <si>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</si>
  <si>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</si>
  <si>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</si>
  <si>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</si>
  <si>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</si>
  <si>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</si>
  <si>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</si>
  <si>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</si>
  <si>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</si>
  <si>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</si>
  <si>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</si>
  <si>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</si>
  <si>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</si>
  <si>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</si>
  <si>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</si>
  <si>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</si>
  <si>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</si>
  <si>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</si>
  <si>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</si>
  <si>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</si>
  <si>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</si>
  <si>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</si>
  <si>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</si>
  <si>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</si>
  <si>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</si>
  <si>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</si>
  <si>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</si>
  <si>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</si>
  <si>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</si>
  <si>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</si>
  <si>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</si>
  <si>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</si>
  <si>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</si>
  <si>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</si>
  <si>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</si>
  <si>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</si>
  <si>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</si>
  <si>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</si>
  <si>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</si>
  <si>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</si>
  <si>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</si>
  <si>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</si>
  <si>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</si>
  <si>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</si>
  <si>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</si>
  <si>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</si>
  <si>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</si>
  <si>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</si>
  <si>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</si>
  <si>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</si>
  <si>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</si>
  <si>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</si>
  <si>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</si>
  <si>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</si>
  <si>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</si>
  <si>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</si>
  <si>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</si>
  <si>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</si>
  <si>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</si>
  <si>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</si>
  <si>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</si>
  <si>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</si>
  <si>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</si>
  <si>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</si>
  <si>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</si>
  <si>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</si>
  <si>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</si>
  <si>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</si>
  <si>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</si>
  <si>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</si>
  <si>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</si>
  <si>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</si>
  <si>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</si>
  <si>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</si>
  <si>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</si>
  <si>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</si>
  <si>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</si>
  <si>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</si>
  <si>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</si>
  <si>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</si>
  <si>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</si>
  <si>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</si>
  <si>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</si>
  <si>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</si>
  <si>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</si>
  <si>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</si>
  <si>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</si>
  <si>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</si>
  <si>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</si>
  <si>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</si>
  <si>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</si>
  <si>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</si>
  <si>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</si>
  <si>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</si>
  <si>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</si>
  <si>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</si>
  <si>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</si>
  <si>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</si>
  <si>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</si>
  <si>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</si>
  <si>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</si>
  <si>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</si>
  <si>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</si>
  <si>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</si>
  <si>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</si>
  <si>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</si>
  <si>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</si>
  <si>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</si>
  <si>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</si>
  <si>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</si>
  <si>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</si>
  <si>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</si>
  <si>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</si>
  <si>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</si>
  <si>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</si>
  <si>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</si>
  <si>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</si>
  <si>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</si>
  <si>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</si>
  <si>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</si>
  <si>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</si>
  <si>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</si>
  <si>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</si>
  <si>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</si>
  <si>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</si>
  <si>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</si>
  <si>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</si>
  <si>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</si>
  <si>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</si>
  <si>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</si>
  <si>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</si>
  <si>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</si>
  <si>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</si>
  <si>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</si>
  <si>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</si>
  <si>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</si>
  <si>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</si>
  <si>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</si>
  <si>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</si>
  <si>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</si>
  <si>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</si>
  <si>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</si>
  <si>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</si>
  <si>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</si>
  <si>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</si>
  <si>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</si>
  <si>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</si>
  <si>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</si>
  <si>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</si>
  <si>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</si>
  <si>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</si>
  <si>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</si>
  <si>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</si>
  <si>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</si>
  <si>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</si>
  <si>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</si>
  <si>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</si>
  <si>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</si>
  <si>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</si>
  <si>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</si>
  <si>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</si>
  <si>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</si>
  <si>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</si>
  <si>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</si>
  <si>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</si>
  <si>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</si>
  <si>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</si>
  <si>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</si>
  <si>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</si>
  <si>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</si>
  <si>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</si>
  <si>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</si>
  <si>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</si>
  <si>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</si>
  <si>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</si>
  <si>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</si>
  <si>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</si>
  <si>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</si>
  <si>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</si>
  <si>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</si>
  <si>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</si>
  <si>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</si>
  <si>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</si>
  <si>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</si>
  <si>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</si>
  <si>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</si>
  <si>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</si>
  <si>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</si>
  <si>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</si>
  <si>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</si>
  <si>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</si>
  <si>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</si>
  <si>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</si>
  <si>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</si>
  <si>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</si>
  <si>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</si>
  <si>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</si>
  <si>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</si>
  <si>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</si>
  <si>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</si>
  <si>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</si>
  <si>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</si>
  <si>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</si>
  <si>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</si>
  <si>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</si>
  <si>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</si>
  <si>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</si>
  <si>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</si>
  <si>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</si>
  <si>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</si>
  <si>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</si>
  <si>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</si>
  <si>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</si>
  <si>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</si>
  <si>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</si>
  <si>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</si>
  <si>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</si>
  <si>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</si>
  <si>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</si>
  <si>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</si>
  <si>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</si>
  <si>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</si>
  <si>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</si>
  <si>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</si>
  <si>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</si>
  <si>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</si>
  <si>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</si>
  <si>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</si>
  <si>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</si>
  <si>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</si>
  <si>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</si>
  <si>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</si>
  <si>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</si>
  <si>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</si>
  <si>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</si>
  <si>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</si>
  <si>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</si>
  <si>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</si>
  <si>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</si>
  <si>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</si>
  <si>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</si>
  <si>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</si>
  <si>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</si>
  <si>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</si>
  <si>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</si>
  <si>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</si>
  <si>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</si>
  <si>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</si>
  <si>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</si>
  <si>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</si>
  <si>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</si>
  <si>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</si>
  <si>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</si>
  <si>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</si>
  <si>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</si>
  <si>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</si>
  <si>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</si>
  <si>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</si>
  <si>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</si>
  <si>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</si>
  <si>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</si>
  <si>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</si>
  <si>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</si>
  <si>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</si>
  <si>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</si>
  <si>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</si>
  <si>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</si>
  <si>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</si>
  <si>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</si>
  <si>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</si>
  <si>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</si>
  <si>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</si>
  <si>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</si>
  <si>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</si>
  <si>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</si>
  <si>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</si>
  <si>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</si>
  <si>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</si>
  <si>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</si>
  <si>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</si>
  <si>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</si>
  <si>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</si>
  <si>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</si>
  <si>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</si>
  <si>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</si>
  <si>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</si>
  <si>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</si>
  <si>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</si>
  <si>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</si>
  <si>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</si>
  <si>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</si>
  <si>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</si>
  <si>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</si>
  <si>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</si>
  <si>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</si>
  <si>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</si>
  <si>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</si>
  <si>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</si>
  <si>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</si>
  <si>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</si>
  <si>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</si>
  <si>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</si>
  <si>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</si>
  <si>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</si>
  <si>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</si>
  <si>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</si>
  <si>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</si>
  <si>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</si>
  <si>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</si>
  <si>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</si>
  <si>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</si>
  <si>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</si>
  <si>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</si>
  <si>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</si>
  <si>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</si>
  <si>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</si>
  <si>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</si>
  <si>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</si>
  <si>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</si>
  <si>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</si>
  <si>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</si>
  <si>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</si>
  <si>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</si>
  <si>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</si>
  <si>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</si>
  <si>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</si>
  <si>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</si>
  <si>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</si>
  <si>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</si>
  <si>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</si>
  <si>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</si>
  <si>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</si>
  <si>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</si>
  <si>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</si>
  <si>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</si>
  <si>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</si>
  <si>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</si>
  <si>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</si>
  <si>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</si>
  <si>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</si>
  <si>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</si>
  <si>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</si>
  <si>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</si>
  <si>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</si>
  <si>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</si>
  <si>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</si>
  <si>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</si>
  <si>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</si>
  <si>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</si>
  <si>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</si>
  <si>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</si>
  <si>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</si>
  <si>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</si>
  <si>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</si>
  <si>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</si>
  <si>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</si>
  <si>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</si>
  <si>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</si>
  <si>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</si>
  <si>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</si>
  <si>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</si>
  <si>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</si>
  <si>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</si>
  <si>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</si>
  <si>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</si>
  <si>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</si>
  <si>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</si>
  <si>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</si>
  <si>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</si>
  <si>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</si>
  <si>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</si>
  <si>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</si>
  <si>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</si>
  <si>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</si>
  <si>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</si>
  <si>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</si>
  <si>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</si>
  <si>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</si>
  <si>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</si>
  <si>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</si>
  <si>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</si>
  <si>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</si>
  <si>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</si>
  <si>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</si>
  <si>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</si>
  <si>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</si>
  <si>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</si>
  <si>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</si>
  <si>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</si>
  <si>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</si>
  <si>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</si>
  <si>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</si>
  <si>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</si>
  <si>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</si>
  <si>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</si>
  <si>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</si>
  <si>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</si>
  <si>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</si>
  <si>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</si>
  <si>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</si>
  <si>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</si>
  <si>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</si>
  <si>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</si>
  <si>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</si>
  <si>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</si>
  <si>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</si>
  <si>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</si>
  <si>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</si>
  <si>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</si>
  <si>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</si>
  <si>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</si>
  <si>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</si>
  <si>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</si>
  <si>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</si>
  <si>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</si>
  <si>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</si>
  <si>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</si>
  <si>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</si>
  <si>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</si>
  <si>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</si>
  <si>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</si>
  <si>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</si>
  <si>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</si>
  <si>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</si>
  <si>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</si>
  <si>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</si>
  <si>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</si>
  <si>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</si>
  <si>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</si>
  <si>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</si>
  <si>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</si>
  <si>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</si>
  <si>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</si>
  <si>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</si>
  <si>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</si>
  <si>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</si>
  <si>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</si>
  <si>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</si>
  <si>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</si>
  <si>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</si>
  <si>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</si>
  <si>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</si>
  <si>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</si>
  <si>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</si>
  <si>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</si>
  <si>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</si>
  <si>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</si>
  <si>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</si>
  <si>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</si>
  <si>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</si>
  <si>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</si>
  <si>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</si>
  <si>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</si>
  <si>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</si>
  <si>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</si>
  <si>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</si>
  <si>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</si>
  <si>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</si>
  <si>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</si>
  <si>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</si>
  <si>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</si>
  <si>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</si>
  <si>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</si>
  <si>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</si>
  <si>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</si>
  <si>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</si>
  <si>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</si>
  <si>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</si>
  <si>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</si>
  <si>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</si>
  <si>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</si>
  <si>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</si>
  <si>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</si>
  <si>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</si>
  <si>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</si>
  <si>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</si>
  <si>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</si>
  <si>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</si>
  <si>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</si>
  <si>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</si>
  <si>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</si>
  <si>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</si>
  <si>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</si>
  <si>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</si>
  <si>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</si>
  <si>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</si>
  <si>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</si>
  <si>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</si>
  <si>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</si>
  <si>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</si>
  <si>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</si>
  <si>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</si>
  <si>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</si>
  <si>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</si>
  <si>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</si>
  <si>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</si>
  <si>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</si>
  <si>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</si>
  <si>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</si>
  <si>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</si>
  <si>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</si>
  <si>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</si>
  <si>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</si>
  <si>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</si>
  <si>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</si>
  <si>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</si>
  <si>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</si>
  <si>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</si>
  <si>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</si>
  <si>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</si>
  <si>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</si>
  <si>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</si>
  <si>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</si>
  <si>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</si>
  <si>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</si>
  <si>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</si>
  <si>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</si>
  <si>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</si>
  <si>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</si>
  <si>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</si>
  <si>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</si>
  <si>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</si>
  <si>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</si>
  <si>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</si>
  <si>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</si>
  <si>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</si>
  <si>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</si>
  <si>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</si>
  <si>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</si>
  <si>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</si>
  <si>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</si>
  <si>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</si>
  <si>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</si>
  <si>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</si>
  <si>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</si>
  <si>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</si>
  <si>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</si>
  <si>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</si>
  <si>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</si>
  <si>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</si>
  <si>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</si>
  <si>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</si>
  <si>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</si>
  <si>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</si>
  <si>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</si>
  <si>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</si>
  <si>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</si>
  <si>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</si>
  <si>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</si>
  <si>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</si>
  <si>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</si>
  <si>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</si>
  <si>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</si>
  <si>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</si>
  <si>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</si>
  <si>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</si>
  <si>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</si>
  <si>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</si>
  <si>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</si>
  <si>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</si>
  <si>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</si>
  <si>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</si>
  <si>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</si>
  <si>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</si>
  <si>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</si>
  <si>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</si>
  <si>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</si>
  <si>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</si>
  <si>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</si>
  <si>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</si>
  <si>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</si>
  <si>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</si>
  <si>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</si>
  <si>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</si>
  <si>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</si>
  <si>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</si>
  <si>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</si>
  <si>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</si>
  <si>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</si>
  <si>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</si>
  <si>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</si>
  <si>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</si>
  <si>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</si>
  <si>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</si>
  <si>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</si>
  <si>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</si>
  <si>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</si>
  <si>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</si>
  <si>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</si>
  <si>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</si>
  <si>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</si>
  <si>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</si>
  <si>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</si>
  <si>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</si>
  <si>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</si>
  <si>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</si>
  <si>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</si>
  <si>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</si>
  <si>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</si>
  <si>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</si>
  <si>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</si>
  <si>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</si>
  <si>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</si>
  <si>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</si>
  <si>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</si>
  <si>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</si>
  <si>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</si>
  <si>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</si>
  <si>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</si>
  <si>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</si>
  <si>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</si>
  <si>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</si>
  <si>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</si>
  <si>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</si>
  <si>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</si>
  <si>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</si>
  <si>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</si>
  <si>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</si>
  <si>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</si>
  <si>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</si>
  <si>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</si>
  <si>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</si>
  <si>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</si>
  <si>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</si>
  <si>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</si>
  <si>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</si>
  <si>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</si>
  <si>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</si>
  <si>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</si>
  <si>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</si>
  <si>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</si>
  <si>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</si>
  <si>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</si>
  <si>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</si>
  <si>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</si>
  <si>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</si>
  <si>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</si>
  <si>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</si>
  <si>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</si>
  <si>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</si>
  <si>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</si>
  <si>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</si>
  <si>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</si>
  <si>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</si>
  <si>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</si>
  <si>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</si>
  <si>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</si>
  <si>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</si>
  <si>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</si>
  <si>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</si>
  <si>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</si>
  <si>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</si>
  <si>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</si>
  <si>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</si>
  <si>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</si>
  <si>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</si>
  <si>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</si>
  <si>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</si>
  <si>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</si>
  <si>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</si>
  <si>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</si>
  <si>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</si>
  <si>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</si>
  <si>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</si>
  <si>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</si>
  <si>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</si>
  <si>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</si>
  <si>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</si>
  <si>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</si>
  <si>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</si>
  <si>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</si>
  <si>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</si>
  <si>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</si>
  <si>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</si>
  <si>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</si>
  <si>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</si>
  <si>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</si>
  <si>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</si>
  <si>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</si>
  <si>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</si>
  <si>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</si>
  <si>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</si>
  <si>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</si>
  <si>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</si>
  <si>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</si>
  <si>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</si>
  <si>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</si>
  <si>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</si>
  <si>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</si>
  <si>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</si>
  <si>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</si>
  <si>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</si>
  <si>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</si>
  <si>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</si>
  <si>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</si>
  <si>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</si>
  <si>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</si>
  <si>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</si>
  <si>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</si>
  <si>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</si>
  <si>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</si>
  <si>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</si>
  <si>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</si>
  <si>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</si>
  <si>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</si>
  <si>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</si>
  <si>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</si>
  <si>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</si>
  <si>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</si>
  <si>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</si>
  <si>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</si>
  <si>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</si>
  <si>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</si>
  <si>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</si>
  <si>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</si>
  <si>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</si>
  <si>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</si>
  <si>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</si>
  <si>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</si>
  <si>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</si>
  <si>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</si>
  <si>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</si>
  <si>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</si>
  <si>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</si>
  <si>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</si>
  <si>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</si>
  <si>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</si>
  <si>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</si>
  <si>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</si>
  <si>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</si>
  <si>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</si>
  <si>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</si>
  <si>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</si>
  <si>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</si>
  <si>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</si>
  <si>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</si>
  <si>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</si>
  <si>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</si>
  <si>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</si>
  <si>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</si>
  <si>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</si>
  <si>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</si>
  <si>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</si>
  <si>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</si>
  <si>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</si>
  <si>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</si>
  <si>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</si>
  <si>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</si>
  <si>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</si>
  <si>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</si>
  <si>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</si>
  <si>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</si>
  <si>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</si>
  <si>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</si>
  <si>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</si>
  <si>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</si>
  <si>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</si>
  <si>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</si>
  <si>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</si>
  <si>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</si>
  <si>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</si>
  <si>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</si>
  <si>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</si>
  <si>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</si>
  <si>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</si>
  <si>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</si>
  <si>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</si>
  <si>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</si>
  <si>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</si>
  <si>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</si>
  <si>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</si>
  <si>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</si>
  <si>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</si>
  <si>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</si>
  <si>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</si>
  <si>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</si>
  <si>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</si>
  <si>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</si>
  <si>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</si>
  <si>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</si>
  <si>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</si>
  <si>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</si>
  <si>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</si>
  <si>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</si>
  <si>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</si>
  <si>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</si>
  <si>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</si>
  <si>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</si>
  <si>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</si>
  <si>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</si>
  <si>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</si>
  <si>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</si>
  <si>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</si>
  <si>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</si>
  <si>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</si>
  <si>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</si>
  <si>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</si>
  <si>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</si>
  <si>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</si>
  <si>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</si>
  <si>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</si>
  <si>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</si>
  <si>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</si>
  <si>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</si>
  <si>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</si>
  <si>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</si>
  <si>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</si>
  <si>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</si>
  <si>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</si>
  <si>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</si>
  <si>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</si>
  <si>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</si>
  <si>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</si>
  <si>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</si>
  <si>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</si>
  <si>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</si>
  <si>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</si>
  <si>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</si>
  <si>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</si>
  <si>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</si>
  <si>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</si>
  <si>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</si>
  <si>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</si>
  <si>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</si>
  <si>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</si>
  <si>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</si>
  <si>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</si>
  <si>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</si>
  <si>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</si>
  <si>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</si>
  <si>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</si>
  <si>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</si>
  <si>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</si>
  <si>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</si>
  <si>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</si>
  <si>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</si>
  <si>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</si>
  <si>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</si>
  <si>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</si>
  <si>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</si>
  <si>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</si>
  <si>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</si>
  <si>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</si>
  <si>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</si>
  <si>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</si>
  <si>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</si>
  <si>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</si>
  <si>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</si>
  <si>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</si>
  <si>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</si>
  <si>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</si>
  <si>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</si>
  <si>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</si>
  <si>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</si>
  <si>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</si>
  <si>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</si>
  <si>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</si>
  <si>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</si>
  <si>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</si>
  <si>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</si>
  <si>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</si>
  <si>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</si>
  <si>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</si>
  <si>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</si>
  <si>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</si>
  <si>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</si>
  <si>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</si>
  <si>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</si>
  <si>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</si>
  <si>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</si>
  <si>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</si>
  <si>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</si>
  <si>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</si>
  <si>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</si>
  <si>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</si>
  <si>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</si>
  <si>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</si>
  <si>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</si>
  <si>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</si>
  <si>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</si>
  <si>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</si>
  <si>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</si>
  <si>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</si>
  <si>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</si>
  <si>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</si>
  <si>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</si>
  <si>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</si>
  <si>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</si>
  <si>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</si>
  <si>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</si>
  <si>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</si>
  <si>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</si>
  <si>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</si>
  <si>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</si>
  <si>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</si>
  <si>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</si>
  <si>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</si>
  <si>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</si>
  <si>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</si>
  <si>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</si>
  <si>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</si>
  <si>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</si>
  <si>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</si>
  <si>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</si>
  <si>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</si>
  <si>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</si>
  <si>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</si>
  <si>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</si>
  <si>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</si>
  <si>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</si>
  <si>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</si>
  <si>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</si>
  <si>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</si>
  <si>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</si>
  <si>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</si>
  <si>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</si>
  <si>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</si>
  <si>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</si>
  <si>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</si>
  <si>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</si>
  <si>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</si>
  <si>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</si>
  <si>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</si>
  <si>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</si>
  <si>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</si>
  <si>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</si>
  <si>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</si>
  <si>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</si>
  <si>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</si>
  <si>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</si>
  <si>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</si>
  <si>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</si>
  <si>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</si>
  <si>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</si>
  <si>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</si>
  <si>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</si>
  <si>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</si>
  <si>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</si>
  <si>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</si>
  <si>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</si>
  <si>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</si>
  <si>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</si>
  <si>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</si>
  <si>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</si>
  <si>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</si>
  <si>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</si>
  <si>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</si>
  <si>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</si>
  <si>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</si>
  <si>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</si>
  <si>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</si>
  <si>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</si>
  <si>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</si>
  <si>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</si>
  <si>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</si>
  <si>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</si>
  <si>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</si>
  <si>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</si>
  <si>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</si>
  <si>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</si>
  <si>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</si>
  <si>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</si>
  <si>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</si>
  <si>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</si>
  <si>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</si>
  <si>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</si>
  <si>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</si>
  <si>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</si>
  <si>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</si>
  <si>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</si>
  <si>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</si>
  <si>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</si>
  <si>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</si>
  <si>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</si>
  <si>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</si>
  <si>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</si>
  <si>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</si>
  <si>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</si>
  <si>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</si>
  <si>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</si>
  <si>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</si>
  <si>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</si>
  <si>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</si>
  <si>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</si>
  <si>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</si>
  <si>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</si>
  <si>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</si>
  <si>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</si>
  <si>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</si>
  <si>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</si>
  <si>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</si>
  <si>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</si>
  <si>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</si>
  <si>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</si>
  <si>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</si>
  <si>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</si>
  <si>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</si>
  <si>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</si>
  <si>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</si>
  <si>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</si>
  <si>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</si>
  <si>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</si>
  <si>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</si>
  <si>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</si>
  <si>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</si>
  <si>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</si>
  <si>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</si>
  <si>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</si>
  <si>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</si>
  <si>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</si>
  <si>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</si>
  <si>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</si>
  <si>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</si>
  <si>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</si>
  <si>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</si>
  <si>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</si>
  <si>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</si>
  <si>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</si>
  <si>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</si>
  <si>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</si>
  <si>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</si>
  <si>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</si>
  <si>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</si>
  <si>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</si>
  <si>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</si>
  <si>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</si>
  <si>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</si>
  <si>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</si>
  <si>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</si>
  <si>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</si>
  <si>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</si>
  <si>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</si>
  <si>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</si>
  <si>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</si>
  <si>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</si>
  <si>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</si>
  <si>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</si>
  <si>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</si>
  <si>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</si>
  <si>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</si>
  <si>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</si>
  <si>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</si>
  <si>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</si>
  <si>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</si>
  <si>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</si>
  <si>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</si>
  <si>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</si>
  <si>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</si>
  <si>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</si>
  <si>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</si>
  <si>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</si>
  <si>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</si>
  <si>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</si>
  <si>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</si>
  <si>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</si>
  <si>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</si>
  <si>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</si>
  <si>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</si>
  <si>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</si>
  <si>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</si>
  <si>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</si>
  <si>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</si>
  <si>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</si>
  <si>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</si>
  <si>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</si>
  <si>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</si>
  <si>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</si>
  <si>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</si>
  <si>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</si>
  <si>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</si>
  <si>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</si>
  <si>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</si>
  <si>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</si>
  <si>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</si>
  <si>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</si>
  <si>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</si>
  <si>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</si>
  <si>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</si>
  <si>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</si>
  <si>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</si>
  <si>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</si>
  <si>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</si>
  <si>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</si>
  <si>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</si>
  <si>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</si>
  <si>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</si>
  <si>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</si>
  <si>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</si>
  <si>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</si>
  <si>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</si>
  <si>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</si>
  <si>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</si>
  <si>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</si>
  <si>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</si>
  <si>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</si>
  <si>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</si>
  <si>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</si>
  <si>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</si>
  <si>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</si>
  <si>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</si>
  <si>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</si>
  <si>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</si>
  <si>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</si>
  <si>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</si>
  <si>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</si>
  <si>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</si>
  <si>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</si>
  <si>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</si>
  <si>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</si>
  <si>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</si>
  <si>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</si>
  <si>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</si>
  <si>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</si>
  <si>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</si>
  <si>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</si>
  <si>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</si>
  <si>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</si>
  <si>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</si>
  <si>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</si>
  <si>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</si>
  <si>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</si>
  <si>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</si>
  <si>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</si>
  <si>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</si>
  <si>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</si>
  <si>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</si>
  <si>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</si>
  <si>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</si>
  <si>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</si>
  <si>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</si>
  <si>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</si>
  <si>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</si>
  <si>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</si>
  <si>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</si>
  <si>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</si>
  <si>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</si>
  <si>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</si>
  <si>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</si>
  <si>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</si>
  <si>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</si>
  <si>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</si>
  <si>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</si>
  <si>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</si>
  <si>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</si>
  <si>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</si>
  <si>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</si>
  <si>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</si>
  <si>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</si>
  <si>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</si>
  <si>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</si>
  <si>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</si>
  <si>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</si>
  <si>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</si>
  <si>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</si>
  <si>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</si>
  <si>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</si>
  <si>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</si>
  <si>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</si>
  <si>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</si>
  <si>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</si>
  <si>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</si>
  <si>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</si>
  <si>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</si>
  <si>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</si>
  <si>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</si>
  <si>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</si>
  <si>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</si>
  <si>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</si>
  <si>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</si>
  <si>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</si>
  <si>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</si>
  <si>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</si>
  <si>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</si>
  <si>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</si>
  <si>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</si>
  <si>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</si>
  <si>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</si>
  <si>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</si>
  <si>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</si>
  <si>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</si>
  <si>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</si>
  <si>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</si>
  <si>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</si>
  <si>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</si>
  <si>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</si>
  <si>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</si>
  <si>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</si>
  <si>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</si>
  <si>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</si>
  <si>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</si>
  <si>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</si>
  <si>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</si>
  <si>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</si>
  <si>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</si>
  <si>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</si>
  <si>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</si>
  <si>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</si>
  <si>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</si>
  <si>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</si>
  <si>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</si>
  <si>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</si>
  <si>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</si>
  <si>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</si>
  <si>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</si>
  <si>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</si>
  <si>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</si>
  <si>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</si>
  <si>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</si>
  <si>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</si>
  <si>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</si>
  <si>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</si>
  <si>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</si>
  <si>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</si>
  <si>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</si>
  <si>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</si>
  <si>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</si>
  <si>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</si>
  <si>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</si>
  <si>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</si>
  <si>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</si>
  <si>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</si>
  <si>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</si>
  <si>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</si>
  <si>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</si>
  <si>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</si>
  <si>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</si>
  <si>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</si>
  <si>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</si>
  <si>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</si>
  <si>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</si>
  <si>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</si>
  <si>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</si>
  <si>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</si>
  <si>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</si>
  <si>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</si>
  <si>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</si>
  <si>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</si>
  <si>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</si>
  <si>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</si>
  <si>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</si>
  <si>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</si>
  <si>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</si>
  <si>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</si>
  <si>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</si>
  <si>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</si>
  <si>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</si>
  <si>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</si>
  <si>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</si>
  <si>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</si>
  <si>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</si>
  <si>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</si>
  <si>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</si>
  <si>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</si>
  <si>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</si>
  <si>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</si>
  <si>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</si>
  <si>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</si>
  <si>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</si>
  <si>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</si>
  <si>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</si>
  <si>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</si>
  <si>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</si>
  <si>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</si>
  <si>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</si>
  <si>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</si>
  <si>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</si>
  <si>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</si>
  <si>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</si>
  <si>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</si>
  <si>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</si>
  <si>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</si>
  <si>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</si>
  <si>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</si>
  <si>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</si>
  <si>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</si>
  <si>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</si>
  <si>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</si>
  <si>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</si>
  <si>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</si>
  <si>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</si>
  <si>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</si>
  <si>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</si>
  <si>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</si>
  <si>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</si>
  <si>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</si>
  <si>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</si>
  <si>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</si>
  <si>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</si>
  <si>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</si>
  <si>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</si>
  <si>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</si>
  <si>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</si>
  <si>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</si>
  <si>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</si>
  <si>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</si>
  <si>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</si>
  <si>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</si>
  <si>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</si>
  <si>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</si>
  <si>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</si>
  <si>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</si>
  <si>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</si>
  <si>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</si>
  <si>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</si>
  <si>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</si>
  <si>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</si>
  <si>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</si>
  <si>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</si>
  <si>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</si>
  <si>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</si>
  <si>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</si>
  <si>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</si>
  <si>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</si>
  <si>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</si>
  <si>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</si>
  <si>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</si>
  <si>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</si>
  <si>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</si>
  <si>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</si>
  <si>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</si>
  <si>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</si>
  <si>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</si>
  <si>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</si>
  <si>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</si>
  <si>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</si>
  <si>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</si>
  <si>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</si>
  <si>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</si>
  <si>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</si>
  <si>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</si>
  <si>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</si>
  <si>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</si>
  <si>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</si>
  <si>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</si>
  <si>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</si>
  <si>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</si>
  <si>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</si>
  <si>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</si>
  <si>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</si>
  <si>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</si>
  <si>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</si>
  <si>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</si>
  <si>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</si>
  <si>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</si>
  <si>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</si>
  <si>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</si>
  <si>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</si>
  <si>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</si>
  <si>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</si>
  <si>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</si>
  <si>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</si>
  <si>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</si>
  <si>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</si>
  <si>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</si>
  <si>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</si>
  <si>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</si>
  <si>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</si>
  <si>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</si>
  <si>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</si>
  <si>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</si>
  <si>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</si>
  <si>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</si>
  <si>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</si>
  <si>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</si>
  <si>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</si>
  <si>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</si>
  <si>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</si>
  <si>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</si>
  <si>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</si>
  <si>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</si>
  <si>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</si>
  <si>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</si>
  <si>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</si>
  <si>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</si>
  <si>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</si>
  <si>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</si>
  <si>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</si>
  <si>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</si>
  <si>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</si>
  <si>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</si>
  <si>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</si>
  <si>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</si>
  <si>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</si>
  <si>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</si>
  <si>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</si>
  <si>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</si>
  <si>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</si>
  <si>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</si>
  <si>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</si>
  <si>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</si>
  <si>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</si>
  <si>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</si>
  <si>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</si>
  <si>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</si>
  <si>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</si>
  <si>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</si>
  <si>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</si>
  <si>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</si>
  <si>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</si>
  <si>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</si>
  <si>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</si>
  <si>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</si>
  <si>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</si>
  <si>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</si>
  <si>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</si>
  <si>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</si>
  <si>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</si>
  <si>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</si>
  <si>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</si>
  <si>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</si>
  <si>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</si>
  <si>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</si>
  <si>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</si>
  <si>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</si>
  <si>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</si>
  <si>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</si>
  <si>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</si>
  <si>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</si>
  <si>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</si>
  <si>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</si>
  <si>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</si>
  <si>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</si>
  <si>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</si>
  <si>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</si>
  <si>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</si>
  <si>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</si>
  <si>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</si>
  <si>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</si>
  <si>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</si>
  <si>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</si>
  <si>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</si>
  <si>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</si>
  <si>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</si>
  <si>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</si>
  <si>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</si>
  <si>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</si>
  <si>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</si>
  <si>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</si>
  <si>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</si>
  <si>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</si>
  <si>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</si>
  <si>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</si>
  <si>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</si>
  <si>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</si>
  <si>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</si>
  <si>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</si>
  <si>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</si>
  <si>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</si>
  <si>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</si>
  <si>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</si>
  <si>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</si>
  <si>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</si>
  <si>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</si>
  <si>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</si>
  <si>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</si>
  <si>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</si>
  <si>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</si>
  <si>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</si>
  <si>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</si>
  <si>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</si>
  <si>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</si>
  <si>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</si>
  <si>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</si>
  <si>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</si>
  <si>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</si>
  <si>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</si>
  <si>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</si>
  <si>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</si>
  <si>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</si>
  <si>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</si>
  <si>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</si>
  <si>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</si>
  <si>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</si>
  <si>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</si>
  <si>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</si>
  <si>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</si>
  <si>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</si>
  <si>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</si>
  <si>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</si>
  <si>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</si>
  <si>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</si>
  <si>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</si>
  <si>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</si>
  <si>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</si>
  <si>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</si>
  <si>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</si>
  <si>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</si>
  <si>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</si>
  <si>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</si>
  <si>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</si>
  <si>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</si>
  <si>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</si>
  <si>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</si>
  <si>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</si>
  <si>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</si>
  <si>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</si>
  <si>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</si>
  <si>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</si>
  <si>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</si>
  <si>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</si>
  <si>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</si>
  <si>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</si>
  <si>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</si>
  <si>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</si>
  <si>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</si>
  <si>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</si>
  <si>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</si>
  <si>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</si>
  <si>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</si>
  <si>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</si>
  <si>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</si>
  <si>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</si>
  <si>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</si>
  <si>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</si>
  <si>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</si>
  <si>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</si>
  <si>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</si>
  <si>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</si>
  <si>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</si>
  <si>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</si>
  <si>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</si>
  <si>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</si>
  <si>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</si>
  <si>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</si>
  <si>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</si>
  <si>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</si>
  <si>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</si>
  <si>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</si>
  <si>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</si>
  <si>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</si>
  <si>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</si>
  <si>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</si>
  <si>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</si>
  <si>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</si>
  <si>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</si>
  <si>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</si>
  <si>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</si>
  <si>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</si>
  <si>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</si>
  <si>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</si>
  <si>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</si>
  <si>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</si>
  <si>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</si>
  <si>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</si>
  <si>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</si>
  <si>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</si>
  <si>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</si>
  <si>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</si>
  <si>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</si>
  <si>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</si>
  <si>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</si>
  <si>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</si>
  <si>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</si>
  <si>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</si>
  <si>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</si>
  <si>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</si>
  <si>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</si>
  <si>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</si>
  <si>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</si>
  <si>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</si>
  <si>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</si>
  <si>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</si>
  <si>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</si>
  <si>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</si>
  <si>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</si>
  <si>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</si>
  <si>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</si>
  <si>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</si>
  <si>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</si>
  <si>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</si>
  <si>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</si>
  <si>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</si>
  <si>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</si>
  <si>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</si>
  <si>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</si>
  <si>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</si>
  <si>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</si>
  <si>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</si>
  <si>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</si>
  <si>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</si>
  <si>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</si>
  <si>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</si>
  <si>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</si>
  <si>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</si>
  <si>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</si>
  <si>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</si>
  <si>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</si>
  <si>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</si>
  <si>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</si>
  <si>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</si>
  <si>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</si>
  <si>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</si>
  <si>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</si>
  <si>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</si>
  <si>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</si>
  <si>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</si>
  <si>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</si>
  <si>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</si>
  <si>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</si>
  <si>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</si>
  <si>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</si>
  <si>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</si>
  <si>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</si>
  <si>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</si>
  <si>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</si>
  <si>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</si>
  <si>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</si>
  <si>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</si>
  <si>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</si>
  <si>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</si>
  <si>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</si>
  <si>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</si>
  <si>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</si>
  <si>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</si>
  <si>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</si>
  <si>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</si>
  <si>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</si>
  <si>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</si>
  <si>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</si>
  <si>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</si>
  <si>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</si>
  <si>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</si>
  <si>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</si>
  <si>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</si>
  <si>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</si>
  <si>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</si>
  <si>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</si>
  <si>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</si>
  <si>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</si>
  <si>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</si>
  <si>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</si>
  <si>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</si>
  <si>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</si>
  <si>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</si>
  <si>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</si>
  <si>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</si>
  <si>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</si>
  <si>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</si>
  <si>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</si>
  <si>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</si>
  <si>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</si>
  <si>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</si>
  <si>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</si>
  <si>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</si>
  <si>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</si>
  <si>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</si>
  <si>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</si>
  <si>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</si>
  <si>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</si>
  <si>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</si>
  <si>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</si>
  <si>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</si>
  <si>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</si>
  <si>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</si>
  <si>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</si>
  <si>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</si>
  <si>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</si>
  <si>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</si>
  <si>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</si>
  <si>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</si>
  <si>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</si>
  <si>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</si>
  <si>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</si>
  <si>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</si>
  <si>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</si>
  <si>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</si>
  <si>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</si>
  <si>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</si>
  <si>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</si>
  <si>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</si>
  <si>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</si>
  <si>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</si>
  <si>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</si>
  <si>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</si>
  <si>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</si>
  <si>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</si>
  <si>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</si>
  <si>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</si>
  <si>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</si>
  <si>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</si>
  <si>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</si>
  <si>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</si>
  <si>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</si>
  <si>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</si>
  <si>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</si>
  <si>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</si>
  <si>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</si>
  <si>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</si>
  <si>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</si>
  <si>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</si>
  <si>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</si>
  <si>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</si>
  <si>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</si>
  <si>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</si>
  <si>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</si>
  <si>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</si>
  <si>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</si>
  <si>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</si>
  <si>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</si>
  <si>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</si>
  <si>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</si>
  <si>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</si>
  <si>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</si>
  <si>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</si>
  <si>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</si>
  <si>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</si>
  <si>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</si>
  <si>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</si>
  <si>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</si>
  <si>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</si>
  <si>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</si>
  <si>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</si>
  <si>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</si>
  <si>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</si>
  <si>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</si>
  <si>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</si>
  <si>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</si>
  <si>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</si>
  <si>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</si>
  <si>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</si>
  <si>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</si>
  <si>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</si>
  <si>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</si>
  <si>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</si>
  <si>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</si>
  <si>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</si>
  <si>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</si>
  <si>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</si>
  <si>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</si>
  <si>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</si>
  <si>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</si>
  <si>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</si>
  <si>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</si>
  <si>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</si>
  <si>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</si>
  <si>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</si>
  <si>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</si>
  <si>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</si>
  <si>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</si>
  <si>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</si>
  <si>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</si>
  <si>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</si>
  <si>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</si>
  <si>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</si>
  <si>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</si>
  <si>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</si>
  <si>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</si>
  <si>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</si>
  <si>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</si>
  <si>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</si>
  <si>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</si>
  <si>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</si>
  <si>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</si>
  <si>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</si>
  <si>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</si>
  <si>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</si>
  <si>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</si>
  <si>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</si>
  <si>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</si>
  <si>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</si>
  <si>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</si>
  <si>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</si>
  <si>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</si>
  <si>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</si>
  <si>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</si>
  <si>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</si>
  <si>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</si>
  <si>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</si>
  <si>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</si>
  <si>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</si>
  <si>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</si>
  <si>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</si>
  <si>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</si>
  <si>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</si>
  <si>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</si>
  <si>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</si>
  <si>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</si>
  <si>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</si>
  <si>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</si>
  <si>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</si>
  <si>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</si>
  <si>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</si>
  <si>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</si>
  <si>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</si>
  <si>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</si>
  <si>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</si>
  <si>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</si>
  <si>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</si>
  <si>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</si>
  <si>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</si>
  <si>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</si>
  <si>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</si>
  <si>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</si>
  <si>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</si>
  <si>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</si>
  <si>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</si>
  <si>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</si>
  <si>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</si>
  <si>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</si>
  <si>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</si>
  <si>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</si>
  <si>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</si>
  <si>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</si>
  <si>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</si>
  <si>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</si>
  <si>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</si>
  <si>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</si>
  <si>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</si>
  <si>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</si>
  <si>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</si>
  <si>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</si>
  <si>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</si>
  <si>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</si>
  <si>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</si>
  <si>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</si>
  <si>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</si>
  <si>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</si>
  <si>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</si>
  <si>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</si>
  <si>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</si>
  <si>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</si>
  <si>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</si>
  <si>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</si>
  <si>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</si>
  <si>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</si>
  <si>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</si>
  <si>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</si>
  <si>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</si>
  <si>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</si>
  <si>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</si>
  <si>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</si>
  <si>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</si>
  <si>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</si>
  <si>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</si>
  <si>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</si>
  <si>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</si>
  <si>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</si>
  <si>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</si>
  <si>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</si>
  <si>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</si>
  <si>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</si>
  <si>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</si>
  <si>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</si>
  <si>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</si>
  <si>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</si>
  <si>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</si>
  <si>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</si>
  <si>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</si>
  <si>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</si>
  <si>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</si>
  <si>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</si>
  <si>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</si>
  <si>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</si>
  <si>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</si>
  <si>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</si>
  <si>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</si>
  <si>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</si>
  <si>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</si>
  <si>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</si>
  <si>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</si>
  <si>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</si>
  <si>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</si>
  <si>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</si>
  <si>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</si>
  <si>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</si>
  <si>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</si>
  <si>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</si>
  <si>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</si>
  <si>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</si>
  <si>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</si>
  <si>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</si>
  <si>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</si>
  <si>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</si>
  <si>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</si>
  <si>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</si>
  <si>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</si>
  <si>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</si>
  <si>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</si>
  <si>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</si>
  <si>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</si>
  <si>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</si>
  <si>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</si>
  <si>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</si>
  <si>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</si>
  <si>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</si>
  <si>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</si>
  <si>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</si>
  <si>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</si>
  <si>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</si>
  <si>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</si>
  <si>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</si>
  <si>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</si>
  <si>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</si>
  <si>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</si>
  <si>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</si>
  <si>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</si>
  <si>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</si>
  <si>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</si>
  <si>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</si>
  <si>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</si>
  <si>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</si>
  <si>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</si>
  <si>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</si>
  <si>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</si>
  <si>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</si>
  <si>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</si>
  <si>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</si>
  <si>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</si>
  <si>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</si>
  <si>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</si>
  <si>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</si>
  <si>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</si>
  <si>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</si>
  <si>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</si>
  <si>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</si>
  <si>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</si>
  <si>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</si>
  <si>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</si>
  <si>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</si>
  <si>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</si>
  <si>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</si>
  <si>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</si>
  <si>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</si>
  <si>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</si>
  <si>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</si>
  <si>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</si>
  <si>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</si>
  <si>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</si>
  <si>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</si>
  <si>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</si>
  <si>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</si>
  <si>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</si>
  <si>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</si>
  <si>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</si>
  <si>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</si>
  <si>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</si>
  <si>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</si>
  <si>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</si>
  <si>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</si>
  <si>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</si>
  <si>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</si>
  <si>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</si>
  <si>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</si>
  <si>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</si>
  <si>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</si>
  <si>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</si>
  <si>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</si>
  <si>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</si>
  <si>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</si>
  <si>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</si>
  <si>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</si>
  <si>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</si>
  <si>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</si>
  <si>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</si>
  <si>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</si>
  <si>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</si>
  <si>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</si>
  <si>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</si>
  <si>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</si>
  <si>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</si>
  <si>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</si>
  <si>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</si>
  <si>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</si>
  <si>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</si>
  <si>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</si>
  <si>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</si>
  <si>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</si>
  <si>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</si>
  <si>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</si>
  <si>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</si>
  <si>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</si>
  <si>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</si>
  <si>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</si>
  <si>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</si>
  <si>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</si>
  <si>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</si>
  <si>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</si>
  <si>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</si>
  <si>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</si>
  <si>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</si>
  <si>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</si>
  <si>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</si>
  <si>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</si>
  <si>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</si>
  <si>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</si>
  <si>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</si>
  <si>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</si>
  <si>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</si>
  <si>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</si>
  <si>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</si>
  <si>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</si>
  <si>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</si>
  <si>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</si>
  <si>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</si>
  <si>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</si>
  <si>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</si>
  <si>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</si>
  <si>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</si>
  <si>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</si>
  <si>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</si>
  <si>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</si>
  <si>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</si>
  <si>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</si>
  <si>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</si>
  <si>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</si>
  <si>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</si>
  <si>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</si>
  <si>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</si>
  <si>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</si>
  <si>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</si>
  <si>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</si>
  <si>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</si>
  <si>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</si>
  <si>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</si>
  <si>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</si>
  <si>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</si>
  <si>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</si>
  <si>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</si>
  <si>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</si>
  <si>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</si>
  <si>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</si>
  <si>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</si>
  <si>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</si>
  <si>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</si>
  <si>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</si>
  <si>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</si>
  <si>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</si>
  <si>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</si>
  <si>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</si>
  <si>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</si>
  <si>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</si>
  <si>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</si>
  <si>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</si>
  <si>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</si>
  <si>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</si>
  <si>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</si>
  <si>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</si>
  <si>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</si>
  <si>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</si>
  <si>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</si>
  <si>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</si>
  <si>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</si>
  <si>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</si>
  <si>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</si>
  <si>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</si>
  <si>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</si>
  <si>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</si>
  <si>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</si>
  <si>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</si>
  <si>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</si>
  <si>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</si>
  <si>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</si>
  <si>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</si>
  <si>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</si>
  <si>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</si>
  <si>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</si>
  <si>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</si>
  <si>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</si>
  <si>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</si>
  <si>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</si>
  <si>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</si>
  <si>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</si>
  <si>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</si>
  <si>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</si>
  <si>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</si>
  <si>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</si>
  <si>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</si>
  <si>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</si>
  <si>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</si>
  <si>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</si>
  <si>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</si>
  <si>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</si>
  <si>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</si>
  <si>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</si>
  <si>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</si>
  <si>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</si>
  <si>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</si>
  <si>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</si>
  <si>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</si>
  <si>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</si>
  <si>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</si>
  <si>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</si>
  <si>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</si>
  <si>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</si>
  <si>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</si>
  <si>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</si>
  <si>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</si>
  <si>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</si>
  <si>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</si>
  <si>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</si>
  <si>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</si>
  <si>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</si>
  <si>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</si>
  <si>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</si>
  <si>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</si>
  <si>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</si>
  <si>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</si>
  <si>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</si>
  <si>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</si>
  <si>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</si>
  <si>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</si>
  <si>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</si>
  <si>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</si>
  <si>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</si>
  <si>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</si>
  <si>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</si>
  <si>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</si>
  <si>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</si>
  <si>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</si>
  <si>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</si>
  <si>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</si>
  <si>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</si>
  <si>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</si>
  <si>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</si>
  <si>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</si>
  <si>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</si>
  <si>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</si>
  <si>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</si>
  <si>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</si>
  <si>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</si>
  <si>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</si>
  <si>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</si>
  <si>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</si>
  <si>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</si>
  <si>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</si>
  <si>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</si>
  <si>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</si>
  <si>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</si>
  <si>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</si>
  <si>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</si>
  <si>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</si>
  <si>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</si>
  <si>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</si>
  <si>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</si>
  <si>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</si>
  <si>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</si>
  <si>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</si>
  <si>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</si>
  <si>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</si>
  <si>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</si>
  <si>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</si>
  <si>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</si>
  <si>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</si>
  <si>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</si>
  <si>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</si>
  <si>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</si>
  <si>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</si>
  <si>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</si>
  <si>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</si>
  <si>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</si>
  <si>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</si>
  <si>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</si>
  <si>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</si>
  <si>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</si>
  <si>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</si>
  <si>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</si>
  <si>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</si>
  <si>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</si>
  <si>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</si>
  <si>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</si>
  <si>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</si>
  <si>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</si>
  <si>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</si>
  <si>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</si>
  <si>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</si>
  <si>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</si>
  <si>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</si>
  <si>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</si>
  <si>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</si>
  <si>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</si>
  <si>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</si>
  <si>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</si>
  <si>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</si>
  <si>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</si>
  <si>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</si>
  <si>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</si>
  <si>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</si>
  <si>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</si>
  <si>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</si>
  <si>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</si>
  <si>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</si>
  <si>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</si>
  <si>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</si>
  <si>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</si>
  <si>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</si>
  <si>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</si>
  <si>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</si>
  <si>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</si>
  <si>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</si>
  <si>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</si>
  <si>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</si>
  <si>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</si>
  <si>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</si>
  <si>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</si>
  <si>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</si>
  <si>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</si>
  <si>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</si>
  <si>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</si>
  <si>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</si>
  <si>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</si>
  <si>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</si>
  <si>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</si>
  <si>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</si>
  <si>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</si>
  <si>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</si>
  <si>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</si>
  <si>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</si>
  <si>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</si>
  <si>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</si>
  <si>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</si>
  <si>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</si>
  <si>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</si>
  <si>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</si>
  <si>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</si>
  <si>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</si>
  <si>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</si>
  <si>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</si>
  <si>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</si>
  <si>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</si>
  <si>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</si>
  <si>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</si>
  <si>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</si>
  <si>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</si>
  <si>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</si>
  <si>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</si>
  <si>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</si>
  <si>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</si>
  <si>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</si>
  <si>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</si>
  <si>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</si>
  <si>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</si>
  <si>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</si>
  <si>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</si>
  <si>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</si>
  <si>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</si>
  <si>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</si>
  <si>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</si>
  <si>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</si>
  <si>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</si>
  <si>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</si>
  <si>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</si>
  <si>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</si>
  <si>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</si>
  <si>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</si>
  <si>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</si>
  <si>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</si>
  <si>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</si>
  <si>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</si>
  <si>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</si>
  <si>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</si>
  <si>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</si>
  <si>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</si>
  <si>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</si>
  <si>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</si>
  <si>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</si>
  <si>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</si>
  <si>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</si>
  <si>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</si>
  <si>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</si>
  <si>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</si>
  <si>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</si>
  <si>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</si>
  <si>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</si>
  <si>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</si>
  <si>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</si>
  <si>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</si>
  <si>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</si>
  <si>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</si>
  <si>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</si>
  <si>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</si>
  <si>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</si>
  <si>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</si>
  <si>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</si>
  <si>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</si>
  <si>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</si>
  <si>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</si>
  <si>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</si>
  <si>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</si>
  <si>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</si>
  <si>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</si>
  <si>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</si>
  <si>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</si>
  <si>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</si>
  <si>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</si>
  <si>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</si>
  <si>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</si>
  <si>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</si>
  <si>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</si>
  <si>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</si>
  <si>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</si>
  <si>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</si>
  <si>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</si>
  <si>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</si>
  <si>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</si>
  <si>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</si>
  <si>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</si>
  <si>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</si>
  <si>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</si>
  <si>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</si>
  <si>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</si>
  <si>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</si>
  <si>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</si>
  <si>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</si>
  <si>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</si>
  <si>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</si>
  <si>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</si>
  <si>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</si>
  <si>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</si>
  <si>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</si>
  <si>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</si>
  <si>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</si>
  <si>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</si>
  <si>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</si>
  <si>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</si>
  <si>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</si>
  <si>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</si>
  <si>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</si>
  <si>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</si>
  <si>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</si>
  <si>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</si>
  <si>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</si>
  <si>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</si>
  <si>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</si>
  <si>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</si>
  <si>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</si>
  <si>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</si>
  <si>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</si>
  <si>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</si>
  <si>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</si>
  <si>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</si>
  <si>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</si>
  <si>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</si>
  <si>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</si>
  <si>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</si>
  <si>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</si>
  <si>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</si>
  <si>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</si>
  <si>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</si>
  <si>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</si>
  <si>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</si>
  <si>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</si>
  <si>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</si>
  <si>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</si>
  <si>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</si>
  <si>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</si>
  <si>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</si>
  <si>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</si>
  <si>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</si>
  <si>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</si>
  <si>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</si>
  <si>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</si>
  <si>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</si>
  <si>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</si>
  <si>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</si>
  <si>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</si>
  <si>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</si>
  <si>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</si>
  <si>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</si>
  <si>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</si>
  <si>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</si>
  <si>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</si>
  <si>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</si>
  <si>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</si>
  <si>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</si>
  <si>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</si>
  <si>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</si>
  <si>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</si>
  <si>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</si>
  <si>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</si>
  <si>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</si>
  <si>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</si>
  <si>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</si>
  <si>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</si>
  <si>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</si>
  <si>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</si>
  <si>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</si>
  <si>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</si>
  <si>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</si>
  <si>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</si>
  <si>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</si>
  <si>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</si>
  <si>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</si>
  <si>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</si>
  <si>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</si>
  <si>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</si>
  <si>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</si>
  <si>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</si>
  <si>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</si>
  <si>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</si>
  <si>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</si>
  <si>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</si>
  <si>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</si>
  <si>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</si>
  <si>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</si>
  <si>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</si>
  <si>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</si>
  <si>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</si>
  <si>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</si>
  <si>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</si>
  <si>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</si>
  <si>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</si>
  <si>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</si>
  <si>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</si>
  <si>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</si>
  <si>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</si>
  <si>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</si>
  <si>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</si>
  <si>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</si>
  <si>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</si>
  <si>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</si>
  <si>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</si>
  <si>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</si>
  <si>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</si>
  <si>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</si>
  <si>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</si>
  <si>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</si>
  <si>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</si>
  <si>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</si>
  <si>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</si>
  <si>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</si>
  <si>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</si>
  <si>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</si>
  <si>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</si>
  <si>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</si>
  <si>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</si>
  <si>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</si>
  <si>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</si>
  <si>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</si>
  <si>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</si>
  <si>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</si>
  <si>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</si>
  <si>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</si>
  <si>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</si>
  <si>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</si>
  <si>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</si>
  <si>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</si>
  <si>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</si>
  <si>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</si>
  <si>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</si>
  <si>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</si>
  <si>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</si>
  <si>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</si>
  <si>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</si>
  <si>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</si>
  <si>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</si>
  <si>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</si>
  <si>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</si>
  <si>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</si>
  <si>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</si>
  <si>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</si>
  <si>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</si>
  <si>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</si>
  <si>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</si>
  <si>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</si>
  <si>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</si>
  <si>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</si>
  <si>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</si>
  <si>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</si>
  <si>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</si>
  <si>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</si>
  <si>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</si>
  <si>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</si>
  <si>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</si>
  <si>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</si>
  <si>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</si>
  <si>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</si>
  <si>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</si>
  <si>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</si>
  <si>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</si>
  <si>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</si>
  <si>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</si>
  <si>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</si>
  <si>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</si>
  <si>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</si>
  <si>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</si>
  <si>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</si>
  <si>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</si>
  <si>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</si>
  <si>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</si>
  <si>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</si>
  <si>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</si>
  <si>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</si>
  <si>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</si>
  <si>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</si>
  <si>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</si>
  <si>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</si>
  <si>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</si>
  <si>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</si>
  <si>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</si>
  <si>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</si>
  <si>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</si>
  <si>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</si>
  <si>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</si>
  <si>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</si>
  <si>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</si>
  <si>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</si>
  <si>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</si>
  <si>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</si>
  <si>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</si>
  <si>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</si>
  <si>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</si>
  <si>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</si>
  <si>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</si>
  <si>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</si>
  <si>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</si>
  <si>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</si>
  <si>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</si>
  <si>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</si>
  <si>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</si>
  <si>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</si>
  <si>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</si>
  <si>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</si>
  <si>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</si>
  <si>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</si>
  <si>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</si>
  <si>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</si>
  <si>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</si>
  <si>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</si>
  <si>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</si>
  <si>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</si>
  <si>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</si>
  <si>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</si>
  <si>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</si>
  <si>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</si>
  <si>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</si>
  <si>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</si>
  <si>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</si>
  <si>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</si>
  <si>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</si>
  <si>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</si>
  <si>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</si>
  <si>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</si>
  <si>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</si>
  <si>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</si>
  <si>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</si>
  <si>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</si>
  <si>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</si>
  <si>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</si>
  <si>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</si>
  <si>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</si>
  <si>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</si>
  <si>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</si>
  <si>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</si>
  <si>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</si>
  <si>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</si>
  <si>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</si>
  <si>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</si>
  <si>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</si>
  <si>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</si>
  <si>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</si>
  <si>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</si>
  <si>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</si>
  <si>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</si>
  <si>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</si>
  <si>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</si>
  <si>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</si>
  <si>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</si>
  <si>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</si>
  <si>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</si>
  <si>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</si>
  <si>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</si>
  <si>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</si>
  <si>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</si>
  <si>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</si>
  <si>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</si>
  <si>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</si>
  <si>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</si>
  <si>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</si>
  <si>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</si>
  <si>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</si>
  <si>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</si>
  <si>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</si>
  <si>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</si>
  <si>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</si>
  <si>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</si>
  <si>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</si>
  <si>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</si>
  <si>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</si>
  <si>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</si>
  <si>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</si>
  <si>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</si>
  <si>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</si>
  <si>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</si>
  <si>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</si>
  <si>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</si>
  <si>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</si>
  <si>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</si>
  <si>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</si>
  <si>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</si>
  <si>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</si>
  <si>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</si>
  <si>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</si>
  <si>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</si>
  <si>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</si>
  <si>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</si>
  <si>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</si>
  <si>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</si>
  <si>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</si>
  <si>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</si>
  <si>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</si>
  <si>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</si>
  <si>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</si>
  <si>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</si>
  <si>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</si>
  <si>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</si>
  <si>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</si>
  <si>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</si>
  <si>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</si>
  <si>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</si>
  <si>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</si>
  <si>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</si>
  <si>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</si>
  <si>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</si>
  <si>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</si>
  <si>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</si>
  <si>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</si>
  <si>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</si>
  <si>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</si>
  <si>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</si>
  <si>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</si>
  <si>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</si>
  <si>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</si>
  <si>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</si>
  <si>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</si>
  <si>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</si>
  <si>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</si>
  <si>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</si>
  <si>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</si>
  <si>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</si>
  <si>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</si>
  <si>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</si>
  <si>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</si>
  <si>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</si>
  <si>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</si>
  <si>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</si>
  <si>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</si>
  <si>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</si>
  <si>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</si>
  <si>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</si>
  <si>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</si>
  <si>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</si>
  <si>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</si>
  <si>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</si>
  <si>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</si>
  <si>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</si>
  <si>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</si>
  <si>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</si>
  <si>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</si>
  <si>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</si>
  <si>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</si>
  <si>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</si>
  <si>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</si>
  <si>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</si>
  <si>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</si>
  <si>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</si>
  <si>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</si>
  <si>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</si>
  <si>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</si>
  <si>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</si>
  <si>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</si>
  <si>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</si>
  <si>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</si>
  <si>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</si>
  <si>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</si>
  <si>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</si>
  <si>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</si>
  <si>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</si>
  <si>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</si>
  <si>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</si>
  <si>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</si>
  <si>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</si>
  <si>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</si>
  <si>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</si>
  <si>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</si>
  <si>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</si>
  <si>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</si>
  <si>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</si>
  <si>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</si>
  <si>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</si>
  <si>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</si>
  <si>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</si>
  <si>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</si>
  <si>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</si>
  <si>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</si>
  <si>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</si>
  <si>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</si>
  <si>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</si>
  <si>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</si>
  <si>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</si>
  <si>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</si>
  <si>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</si>
  <si>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</si>
  <si>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</si>
  <si>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</si>
  <si>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</si>
  <si>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</si>
  <si>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</si>
  <si>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</si>
  <si>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</si>
  <si>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</si>
  <si>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</si>
  <si>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</si>
  <si>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</si>
  <si>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</si>
  <si>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</si>
  <si>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</si>
  <si>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</si>
  <si>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</si>
  <si>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</si>
  <si>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</si>
  <si>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</si>
  <si>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</si>
  <si>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</si>
  <si>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</si>
  <si>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</si>
  <si>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</si>
  <si>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</si>
  <si>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</si>
  <si>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</si>
  <si>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</si>
  <si>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</si>
  <si>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</si>
  <si>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</si>
  <si>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</si>
  <si>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</si>
  <si>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</si>
  <si>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</si>
  <si>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</si>
  <si>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</si>
  <si>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</si>
  <si>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</si>
  <si>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</si>
  <si>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</si>
  <si>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</si>
  <si>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</si>
  <si>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</si>
  <si>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</si>
  <si>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</si>
  <si>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</si>
  <si>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</si>
  <si>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</si>
  <si>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</si>
  <si>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</si>
  <si>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</si>
  <si>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</si>
  <si>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</si>
  <si>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</si>
  <si>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</si>
  <si>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</si>
  <si>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</si>
  <si>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</si>
  <si>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</si>
  <si>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</si>
  <si>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</si>
  <si>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</si>
  <si>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</si>
  <si>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</si>
  <si>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</si>
  <si>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</si>
  <si>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</si>
  <si>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</si>
  <si>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</si>
  <si>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</si>
  <si>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</si>
  <si>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</si>
  <si>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</si>
  <si>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</si>
  <si>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</si>
  <si>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</si>
  <si>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</si>
  <si>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</si>
  <si>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</si>
  <si>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</si>
  <si>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</si>
  <si>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</si>
  <si>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</si>
  <si>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</si>
  <si>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</si>
  <si>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</si>
  <si>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</si>
  <si>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</si>
  <si>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</si>
  <si>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</si>
  <si>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</si>
  <si>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</si>
  <si>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</si>
  <si>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</si>
  <si>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</si>
  <si>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</si>
  <si>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</si>
  <si>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</si>
  <si>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</si>
  <si>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</si>
  <si>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</si>
  <si>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</si>
  <si>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</si>
  <si>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</si>
  <si>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</si>
  <si>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</si>
  <si>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</si>
  <si>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</si>
  <si>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</si>
  <si>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</si>
  <si>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</si>
  <si>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</si>
  <si>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</si>
  <si>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</si>
  <si>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</si>
  <si>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</si>
  <si>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</si>
  <si>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</si>
  <si>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</si>
  <si>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</si>
  <si>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</si>
  <si>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</si>
  <si>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</si>
  <si>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</si>
  <si>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</si>
  <si>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</si>
  <si>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</si>
  <si>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</si>
  <si>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</si>
  <si>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</si>
  <si>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</si>
  <si>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</si>
  <si>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</si>
  <si>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</si>
  <si>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</si>
  <si>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</si>
  <si>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</si>
  <si>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</si>
  <si>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</si>
  <si>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</si>
  <si>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</si>
  <si>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</si>
  <si>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</si>
  <si>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</si>
  <si>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</si>
  <si>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</si>
  <si>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</si>
  <si>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</si>
  <si>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</si>
  <si>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</si>
  <si>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</si>
  <si>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</si>
  <si>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</si>
  <si>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</si>
  <si>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</si>
  <si>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</si>
  <si>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</si>
  <si>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</si>
  <si>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</si>
  <si>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</si>
  <si>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</si>
  <si>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</si>
  <si>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</si>
  <si>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</si>
  <si>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</si>
  <si>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</si>
  <si>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</si>
  <si>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</si>
  <si>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</si>
  <si>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</si>
  <si>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</si>
  <si>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</si>
  <si>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</si>
  <si>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</si>
  <si>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</si>
  <si>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</si>
  <si>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</si>
  <si>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</si>
  <si>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</si>
  <si>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</si>
  <si>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</si>
  <si>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</si>
  <si>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</si>
  <si>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</si>
  <si>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</si>
  <si>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</si>
  <si>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</si>
  <si>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</si>
  <si>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</si>
  <si>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</si>
  <si>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</si>
  <si>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</si>
  <si>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</si>
  <si>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</si>
  <si>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</si>
  <si>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</si>
  <si>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</si>
  <si>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</si>
  <si>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</si>
  <si>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</si>
  <si>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</si>
  <si>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</si>
  <si>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</si>
  <si>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</si>
  <si>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</si>
  <si>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</si>
  <si>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</si>
  <si>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</si>
  <si>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</si>
  <si>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</si>
  <si>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</si>
  <si>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</si>
  <si>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</si>
  <si>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</si>
  <si>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</si>
  <si>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</si>
  <si>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</si>
  <si>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</si>
  <si>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</si>
  <si>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</si>
  <si>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</si>
  <si>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</si>
  <si>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</si>
  <si>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</si>
  <si>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</si>
  <si>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</si>
  <si>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</si>
  <si>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</si>
  <si>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</si>
  <si>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</si>
  <si>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</si>
  <si>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</si>
  <si>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</si>
  <si>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</si>
  <si>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</si>
  <si>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</si>
  <si>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</si>
  <si>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</si>
  <si>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</si>
  <si>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</si>
  <si>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</si>
  <si>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</si>
  <si>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</si>
  <si>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</si>
  <si>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</si>
  <si>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</si>
  <si>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</si>
  <si>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</si>
  <si>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</si>
  <si>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</si>
  <si>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</si>
  <si>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</si>
  <si>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</si>
  <si>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</si>
  <si>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</si>
  <si>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</si>
  <si>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</si>
  <si>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</si>
  <si>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</si>
  <si>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</si>
  <si>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</si>
  <si>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</si>
  <si>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</si>
  <si>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</si>
  <si>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</si>
  <si>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</si>
  <si>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</si>
  <si>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</si>
  <si>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</si>
  <si>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</si>
  <si>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</si>
  <si>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</si>
  <si>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</si>
  <si>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</si>
  <si>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</si>
  <si>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</si>
  <si>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</si>
  <si>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</si>
  <si>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</si>
  <si>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</si>
  <si>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</si>
  <si>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</si>
  <si>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</si>
  <si>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</si>
  <si>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</si>
  <si>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</si>
  <si>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</si>
  <si>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</si>
  <si>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</si>
  <si>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</si>
  <si>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</si>
  <si>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</si>
  <si>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</si>
  <si>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</si>
  <si>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</si>
  <si>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</si>
  <si>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</si>
  <si>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</si>
  <si>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</si>
  <si>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</si>
  <si>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</si>
  <si>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</si>
  <si>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</si>
  <si>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</si>
  <si>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</si>
  <si>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</si>
  <si>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</si>
  <si>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</si>
  <si>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</si>
  <si>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</si>
  <si>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</si>
  <si>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</si>
  <si>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</si>
  <si>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</si>
  <si>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</si>
  <si>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</si>
  <si>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</si>
  <si>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</si>
  <si>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</si>
  <si>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</si>
  <si>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</si>
  <si>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</si>
  <si>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</si>
  <si>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</si>
  <si>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</si>
  <si>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</si>
  <si>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</si>
  <si>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</si>
  <si>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</si>
  <si>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</si>
  <si>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</si>
  <si>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</si>
  <si>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</si>
  <si>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</si>
  <si>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</si>
  <si>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</si>
  <si>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</si>
  <si>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</si>
  <si>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</si>
  <si>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</si>
  <si>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</si>
  <si>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</si>
  <si>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</si>
  <si>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</si>
  <si>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</si>
  <si>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</si>
  <si>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</si>
  <si>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</si>
  <si>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</si>
  <si>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</si>
  <si>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</si>
  <si>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</si>
  <si>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</si>
  <si>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</si>
  <si>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</si>
  <si>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</si>
  <si>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</si>
  <si>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</si>
  <si>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</si>
  <si>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</si>
  <si>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</si>
  <si>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</si>
  <si>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</si>
  <si>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</si>
  <si>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</si>
  <si>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</si>
  <si>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</si>
  <si>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</si>
  <si>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</si>
  <si>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</si>
  <si>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</si>
  <si>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</si>
  <si>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</si>
  <si>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</si>
  <si>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</si>
  <si>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</si>
  <si>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</si>
  <si>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</si>
  <si>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</si>
  <si>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</si>
  <si>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</si>
  <si>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</si>
  <si>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</si>
  <si>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</si>
  <si>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</si>
  <si>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</si>
  <si>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</si>
  <si>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</si>
  <si>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</si>
  <si>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</si>
  <si>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</si>
  <si>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</si>
  <si>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</si>
  <si>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</si>
  <si>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</si>
  <si>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</si>
  <si>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</si>
  <si>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</si>
  <si>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</si>
  <si>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</si>
  <si>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</si>
  <si>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</si>
  <si>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</si>
  <si>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</si>
  <si>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</si>
  <si>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</si>
  <si>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</si>
  <si>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</si>
  <si>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</si>
  <si>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</si>
  <si>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</si>
  <si>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</si>
  <si>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</si>
  <si>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</si>
  <si>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</si>
  <si>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</si>
  <si>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</si>
  <si>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</si>
  <si>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</si>
  <si>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</si>
  <si>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</si>
  <si>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</si>
  <si>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</si>
  <si>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</si>
  <si>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</si>
  <si>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</si>
  <si>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</si>
  <si>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</si>
  <si>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</si>
  <si>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</si>
  <si>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</si>
  <si>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</si>
  <si>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</si>
  <si>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</si>
  <si>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</si>
  <si>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</si>
  <si>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</si>
  <si>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</si>
  <si>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</si>
  <si>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</si>
  <si>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</si>
  <si>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</si>
  <si>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</si>
  <si>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</si>
  <si>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</si>
  <si>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</si>
  <si>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</si>
  <si>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</si>
  <si>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</si>
  <si>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</si>
  <si>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</si>
  <si>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</si>
  <si>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</si>
  <si>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</si>
  <si>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</si>
  <si>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</si>
  <si>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</si>
  <si>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</si>
  <si>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</si>
  <si>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</si>
  <si>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</si>
  <si>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</si>
  <si>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</si>
  <si>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</si>
  <si>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</si>
  <si>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</si>
  <si>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</si>
  <si>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</si>
  <si>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</si>
  <si>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</si>
  <si>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</si>
  <si>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</si>
  <si>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</si>
  <si>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</si>
  <si>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</si>
  <si>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</si>
  <si>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</si>
  <si>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</si>
  <si>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</si>
  <si>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</si>
  <si>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</si>
  <si>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</si>
  <si>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</si>
  <si>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</si>
  <si>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</si>
  <si>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</si>
  <si>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</si>
  <si>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</si>
  <si>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</si>
  <si>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</si>
  <si>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</si>
  <si>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</si>
  <si>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</si>
  <si>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</si>
  <si>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</si>
  <si>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</si>
  <si>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</si>
  <si>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</si>
  <si>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</si>
  <si>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</si>
  <si>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</si>
  <si>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</si>
  <si>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</si>
  <si>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</si>
  <si>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</si>
  <si>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</si>
  <si>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</si>
  <si>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</si>
  <si>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</si>
  <si>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</si>
  <si>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</si>
  <si>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</si>
  <si>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</si>
  <si>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</si>
  <si>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</si>
  <si>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</si>
  <si>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</si>
  <si>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</si>
  <si>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</si>
  <si>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</si>
  <si>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</si>
  <si>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</si>
  <si>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</si>
  <si>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</si>
  <si>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</si>
  <si>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</si>
  <si>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</si>
  <si>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</si>
  <si>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</si>
  <si>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</si>
  <si>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</si>
  <si>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</si>
  <si>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</si>
  <si>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</si>
  <si>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</si>
  <si>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</si>
  <si>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</si>
  <si>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</si>
  <si>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</si>
  <si>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</si>
  <si>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</si>
  <si>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</si>
  <si>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</si>
  <si>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</si>
  <si>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</si>
  <si>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</si>
  <si>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</si>
  <si>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</si>
  <si>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</si>
  <si>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</si>
  <si>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</si>
  <si>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</si>
  <si>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</si>
  <si>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</si>
  <si>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</si>
  <si>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</si>
  <si>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</si>
  <si>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</si>
  <si>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</si>
  <si>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</si>
  <si>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</si>
  <si>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</si>
  <si>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</si>
  <si>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</si>
  <si>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</si>
  <si>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</si>
  <si>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</si>
  <si>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</si>
  <si>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</si>
  <si>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</si>
  <si>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</si>
  <si>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</si>
  <si>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</si>
  <si>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</si>
  <si>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</si>
  <si>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</si>
  <si>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</si>
  <si>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</si>
  <si>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</si>
  <si>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</si>
  <si>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</si>
  <si>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</si>
  <si>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</si>
  <si>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</si>
  <si>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</si>
  <si>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</si>
  <si>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</si>
  <si>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</si>
  <si>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</si>
  <si>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</si>
  <si>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</si>
  <si>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</si>
  <si>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</si>
  <si>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</si>
  <si>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</si>
  <si>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</si>
  <si>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</si>
  <si>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</si>
  <si>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</si>
  <si>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</si>
  <si>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</si>
  <si>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</si>
  <si>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</si>
  <si>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</si>
  <si>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</si>
  <si>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</si>
  <si>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</si>
  <si>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</si>
  <si>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</si>
  <si>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</si>
  <si>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</si>
  <si>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</si>
  <si>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</si>
  <si>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</si>
  <si>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</si>
  <si>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</si>
  <si>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</si>
  <si>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</si>
  <si>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</si>
  <si>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</si>
  <si>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</si>
  <si>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</si>
  <si>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</si>
  <si>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</si>
  <si>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</si>
  <si>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</si>
  <si>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</si>
  <si>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</si>
  <si>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</si>
  <si>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</si>
  <si>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</si>
  <si>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</si>
  <si>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</si>
  <si>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</si>
  <si>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</si>
  <si>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</si>
  <si>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</si>
  <si>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</si>
  <si>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</si>
  <si>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</si>
  <si>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</si>
  <si>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</si>
  <si>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</si>
  <si>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</si>
  <si>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</si>
  <si>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</si>
  <si>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</si>
  <si>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</si>
  <si>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</si>
  <si>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</si>
  <si>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</si>
  <si>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</si>
  <si>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</si>
  <si>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</si>
  <si>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</si>
  <si>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</si>
  <si>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</si>
  <si>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</si>
  <si>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</si>
  <si>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</si>
  <si>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</si>
  <si>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</si>
  <si>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</si>
  <si>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</si>
  <si>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</si>
  <si>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</si>
  <si>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</si>
  <si>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</si>
  <si>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</si>
  <si>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</si>
  <si>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</si>
  <si>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</si>
  <si>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</si>
  <si>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</si>
  <si>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</si>
  <si>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</si>
  <si>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</si>
  <si>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</si>
  <si>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</si>
  <si>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</si>
  <si>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</si>
  <si>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</si>
  <si>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</si>
  <si>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</si>
  <si>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</si>
  <si>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</si>
  <si>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</si>
  <si>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</si>
  <si>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</si>
  <si>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</si>
  <si>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</si>
  <si>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</si>
  <si>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</si>
  <si>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</si>
  <si>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</si>
  <si>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</si>
  <si>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</si>
  <si>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</si>
  <si>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</si>
  <si>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</si>
  <si>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</si>
  <si>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</si>
  <si>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</si>
  <si>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</si>
  <si>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</si>
  <si>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</si>
  <si>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</si>
  <si>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</si>
  <si>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</si>
  <si>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</si>
  <si>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</si>
  <si>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</si>
  <si>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</si>
  <si>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</si>
  <si>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</si>
  <si>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</si>
  <si>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</si>
  <si>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</si>
  <si>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</si>
  <si>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</si>
  <si>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</si>
  <si>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</si>
  <si>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</si>
  <si>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</si>
  <si>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</si>
  <si>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</si>
  <si>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</si>
  <si>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</si>
  <si>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</si>
  <si>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</si>
  <si>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</si>
  <si>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</si>
  <si>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</si>
  <si>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</si>
  <si>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</si>
  <si>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</si>
  <si>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</si>
  <si>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</si>
  <si>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</si>
  <si>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</si>
  <si>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</si>
  <si>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</si>
  <si>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</si>
  <si>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</si>
  <si>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</si>
  <si>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</si>
  <si>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</si>
  <si>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</si>
  <si>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</si>
  <si>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</si>
  <si>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</si>
  <si>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</si>
  <si>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</si>
  <si>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</si>
  <si>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</si>
  <si>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</si>
  <si>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</si>
  <si>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</si>
  <si>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</si>
  <si>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</si>
  <si>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</si>
  <si>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</si>
  <si>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</si>
  <si>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</si>
  <si>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</si>
  <si>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</si>
  <si>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</si>
  <si>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</si>
  <si>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</si>
  <si>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</si>
  <si>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</si>
  <si>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</si>
  <si>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</si>
  <si>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</si>
  <si>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</si>
  <si>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</si>
  <si>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</si>
  <si>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</si>
  <si>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</si>
  <si>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</si>
  <si>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</si>
  <si>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</si>
  <si>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</si>
  <si>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</si>
  <si>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</si>
  <si>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</si>
  <si>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</si>
  <si>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</si>
  <si>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</si>
  <si>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</si>
  <si>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</si>
  <si>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</si>
  <si>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</si>
  <si>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</si>
  <si>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</si>
  <si>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</si>
  <si>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</si>
  <si>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</si>
  <si>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</si>
  <si>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</si>
  <si>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</si>
  <si>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</si>
  <si>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</si>
  <si>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</si>
  <si>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</si>
  <si>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</si>
  <si>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</si>
  <si>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</si>
  <si>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</si>
  <si>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</si>
  <si>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</si>
  <si>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</si>
  <si>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</si>
  <si>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</si>
  <si>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</si>
  <si>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</si>
  <si>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</si>
  <si>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</si>
  <si>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</si>
  <si>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</si>
  <si>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</si>
  <si>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</si>
  <si>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</si>
  <si>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</si>
  <si>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</si>
  <si>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</si>
  <si>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</si>
  <si>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</si>
  <si>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</si>
  <si>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</si>
  <si>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</si>
  <si>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</si>
  <si>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</si>
  <si>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</si>
  <si>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</si>
  <si>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</si>
  <si>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</si>
  <si>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</si>
  <si>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</si>
  <si>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</si>
  <si>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</si>
  <si>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</si>
  <si>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</si>
  <si>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</si>
  <si>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</si>
  <si>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</si>
  <si>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</si>
  <si>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</si>
  <si>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</si>
  <si>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</si>
  <si>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</si>
  <si>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</si>
  <si>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</si>
  <si>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</si>
  <si>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</si>
  <si>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</si>
  <si>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</si>
  <si>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</si>
  <si>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</si>
  <si>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</si>
  <si>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</si>
  <si>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</si>
  <si>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</si>
  <si>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</si>
  <si>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</si>
  <si>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</si>
  <si>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</si>
  <si>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</si>
  <si>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</si>
  <si>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</si>
  <si>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</si>
  <si>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</si>
  <si>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</si>
  <si>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</si>
  <si>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</si>
  <si>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</si>
  <si>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</si>
  <si>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</si>
  <si>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</si>
  <si>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</si>
  <si>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</si>
  <si>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</si>
  <si>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</si>
  <si>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</si>
  <si>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</si>
  <si>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</si>
  <si>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</si>
  <si>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</si>
  <si>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</si>
  <si>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</si>
  <si>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</si>
  <si>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</si>
  <si>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</si>
  <si>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</si>
  <si>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</si>
  <si>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</si>
  <si>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</si>
  <si>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</si>
  <si>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</si>
  <si>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</si>
  <si>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</si>
  <si>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</si>
  <si>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</si>
  <si>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</si>
  <si>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</si>
  <si>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</si>
  <si>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</si>
  <si>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</si>
  <si>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</si>
  <si>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</si>
  <si>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</si>
  <si>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</si>
  <si>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</si>
  <si>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</si>
  <si>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</si>
  <si>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</si>
  <si>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</si>
  <si>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</si>
  <si>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</si>
  <si>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</si>
  <si>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</si>
  <si>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</si>
  <si>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</si>
  <si>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</si>
  <si>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</si>
  <si>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</si>
  <si>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</si>
  <si>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</si>
  <si>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</si>
  <si>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</si>
  <si>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</si>
  <si>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</si>
  <si>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</si>
  <si>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</si>
  <si>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</si>
  <si>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</si>
  <si>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</si>
  <si>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</si>
  <si>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</si>
  <si>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</si>
  <si>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</si>
  <si>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</si>
  <si>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</si>
  <si>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</si>
  <si>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</si>
  <si>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</si>
  <si>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</si>
  <si>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</si>
  <si>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</si>
  <si>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</si>
  <si>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</si>
  <si>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</si>
  <si>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</si>
  <si>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</si>
  <si>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</si>
  <si>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</si>
  <si>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</si>
  <si>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</si>
  <si>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</si>
  <si>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</si>
  <si>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</si>
  <si>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</si>
  <si>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</si>
  <si>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</si>
  <si>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</si>
  <si>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</si>
  <si>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</si>
  <si>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</si>
  <si>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</si>
  <si>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</si>
  <si>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</si>
  <si>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</si>
  <si>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</si>
  <si>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</si>
  <si>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</si>
  <si>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</si>
  <si>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</si>
  <si>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</si>
  <si>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</si>
  <si>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</si>
  <si>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</si>
  <si>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</si>
  <si>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</si>
  <si>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</si>
  <si>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</si>
  <si>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</si>
  <si>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</si>
  <si>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</si>
  <si>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</si>
  <si>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</si>
  <si>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</si>
  <si>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</si>
  <si>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</si>
  <si>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</si>
  <si>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</si>
  <si>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</si>
  <si>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</si>
  <si>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</si>
  <si>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</si>
  <si>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</si>
  <si>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</si>
  <si>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</si>
  <si>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</si>
  <si>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</si>
  <si>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</si>
  <si>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</si>
  <si>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</si>
  <si>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</si>
  <si>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</si>
  <si>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</si>
  <si>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</si>
  <si>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</si>
  <si>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</si>
  <si>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</si>
  <si>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</si>
  <si>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</si>
  <si>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</si>
  <si>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</si>
  <si>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</si>
  <si>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</si>
  <si>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</si>
  <si>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</si>
  <si>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</si>
  <si>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</si>
  <si>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</si>
  <si>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</si>
  <si>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</si>
  <si>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</si>
  <si>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</si>
  <si>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</si>
  <si>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</si>
  <si>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</si>
  <si>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</si>
  <si>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</si>
  <si>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</si>
  <si>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</si>
  <si>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</si>
  <si>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</si>
  <si>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</si>
  <si>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</si>
  <si>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</si>
  <si>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</si>
  <si>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</si>
  <si>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</si>
  <si>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</si>
  <si>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</si>
  <si>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</si>
  <si>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</si>
  <si>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</si>
  <si>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</si>
  <si>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</si>
  <si>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</si>
  <si>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</si>
  <si>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</si>
  <si>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</si>
  <si>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</si>
  <si>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</si>
  <si>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</si>
  <si>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</si>
  <si>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</si>
  <si>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</si>
  <si>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</si>
  <si>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</si>
  <si>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</si>
  <si>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</si>
  <si>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</si>
  <si>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</si>
  <si>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</si>
  <si>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</si>
  <si>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</si>
  <si>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</si>
  <si>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</si>
  <si>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</si>
  <si>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</si>
  <si>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</si>
  <si>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</si>
  <si>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</si>
  <si>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</si>
  <si>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</si>
  <si>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</si>
  <si>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</si>
  <si>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</si>
  <si>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</si>
  <si>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</si>
  <si>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</si>
  <si>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</si>
  <si>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</si>
  <si>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</si>
  <si>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</si>
  <si>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</si>
  <si>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</si>
  <si>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</si>
  <si>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</si>
  <si>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</si>
  <si>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</si>
  <si>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</si>
  <si>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</si>
  <si>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</si>
  <si>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</si>
  <si>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</si>
  <si>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</si>
  <si>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</si>
  <si>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</si>
  <si>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</si>
  <si>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</si>
  <si>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</si>
  <si>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</si>
  <si>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</si>
  <si>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</si>
  <si>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</si>
  <si>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</si>
  <si>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</si>
  <si>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</si>
  <si>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</si>
  <si>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</si>
  <si>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</si>
  <si>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</si>
  <si>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</si>
  <si>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</si>
  <si>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</si>
  <si>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</si>
  <si>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</si>
  <si>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</si>
  <si>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</si>
  <si>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</si>
  <si>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</si>
  <si>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</si>
  <si>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</si>
  <si>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</si>
  <si>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</si>
  <si>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</si>
  <si>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</si>
  <si>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</si>
  <si>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</si>
  <si>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</si>
  <si>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</si>
  <si>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</si>
  <si>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</si>
  <si>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</si>
  <si>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</si>
  <si>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</si>
  <si>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</si>
  <si>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</si>
  <si>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</si>
  <si>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</si>
  <si>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</si>
  <si>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</si>
  <si>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</si>
  <si>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</si>
  <si>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</si>
  <si>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</si>
  <si>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</si>
  <si>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</si>
  <si>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</si>
  <si>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</si>
  <si>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</si>
  <si>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</si>
  <si>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</si>
  <si>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</si>
  <si>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</si>
  <si>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</si>
  <si>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</si>
  <si>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</si>
  <si>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</si>
  <si>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</si>
  <si>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</si>
  <si>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</si>
  <si>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</si>
  <si>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</si>
  <si>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</si>
  <si>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</si>
  <si>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</si>
  <si>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</si>
  <si>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</si>
  <si>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</si>
  <si>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</si>
  <si>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</si>
  <si>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</si>
  <si>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</si>
  <si>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</si>
  <si>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</si>
  <si>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</si>
  <si>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</si>
  <si>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</si>
  <si>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</si>
  <si>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</si>
  <si>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</si>
  <si>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</si>
  <si>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</si>
  <si>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</si>
  <si>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</si>
  <si>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</si>
  <si>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</si>
  <si>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</si>
  <si>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</si>
  <si>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</si>
  <si>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</si>
  <si>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</si>
  <si>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</si>
  <si>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</si>
  <si>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</si>
  <si>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</si>
  <si>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</si>
  <si>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</si>
  <si>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</si>
  <si>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</si>
  <si>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</si>
  <si>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</si>
  <si>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</si>
  <si>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</si>
  <si>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</si>
  <si>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</si>
  <si>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</si>
  <si>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</si>
  <si>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</si>
  <si>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</si>
  <si>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</si>
  <si>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</si>
  <si>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</si>
  <si>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</si>
  <si>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</si>
  <si>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</si>
  <si>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</si>
  <si>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</si>
  <si>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</si>
  <si>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</si>
  <si>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</si>
  <si>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</si>
  <si>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</si>
  <si>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</si>
  <si>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</si>
  <si>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</si>
  <si>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</si>
  <si>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</si>
  <si>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</si>
  <si>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</si>
  <si>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</si>
  <si>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</si>
  <si>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</si>
  <si>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</si>
  <si>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</si>
  <si>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</si>
  <si>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</si>
  <si>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</si>
  <si>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</si>
  <si>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</si>
  <si>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</si>
  <si>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</si>
  <si>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</si>
  <si>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</si>
  <si>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</si>
  <si>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</si>
  <si>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</si>
  <si>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</si>
  <si>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</si>
  <si>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</si>
  <si>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</si>
  <si>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</si>
  <si>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</si>
  <si>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</si>
  <si>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</si>
  <si>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</si>
  <si>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</si>
  <si>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</si>
  <si>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</si>
  <si>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</si>
  <si>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</si>
  <si>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</si>
  <si>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</si>
  <si>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</si>
  <si>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</si>
  <si>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</si>
  <si>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</si>
  <si>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</si>
  <si>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</si>
  <si>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</si>
  <si>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</si>
  <si>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</si>
  <si>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</si>
  <si>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</si>
  <si>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</si>
  <si>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</si>
  <si>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</si>
  <si>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</si>
  <si>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</si>
  <si>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</si>
  <si>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</si>
  <si>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</si>
  <si>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</si>
  <si>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</si>
  <si>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</si>
  <si>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</si>
  <si>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</si>
  <si>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</si>
  <si>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</si>
  <si>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</si>
  <si>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</si>
  <si>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</si>
  <si>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</si>
  <si>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</si>
  <si>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</si>
  <si>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</si>
  <si>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</si>
  <si>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</si>
  <si>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</si>
  <si>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</si>
  <si>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</si>
  <si>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</si>
  <si>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</si>
  <si>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</si>
  <si>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</si>
  <si>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</si>
  <si>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</si>
  <si>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</si>
  <si>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</si>
  <si>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</si>
  <si>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</si>
  <si>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</si>
  <si>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</si>
  <si>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</si>
  <si>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</si>
  <si>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</si>
  <si>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</si>
  <si>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</si>
  <si>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</si>
  <si>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</si>
  <si>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</si>
  <si>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</si>
  <si>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</si>
  <si>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</si>
  <si>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</si>
  <si>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</si>
  <si>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</si>
  <si>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</si>
  <si>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</si>
  <si>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</si>
  <si>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</si>
  <si>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</si>
  <si>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</si>
  <si>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</si>
  <si>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</si>
  <si>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</si>
  <si>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</si>
  <si>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</si>
  <si>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</si>
  <si>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</si>
  <si>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</si>
  <si>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</si>
  <si>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</si>
  <si>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</si>
  <si>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</si>
  <si>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</si>
  <si>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</si>
  <si>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</si>
  <si>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</si>
  <si>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</si>
  <si>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</si>
  <si>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</si>
  <si>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</si>
  <si>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</si>
  <si>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</si>
  <si>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</si>
  <si>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</si>
  <si>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</si>
  <si>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</si>
  <si>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</si>
  <si>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</si>
  <si>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</si>
  <si>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</si>
  <si>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</si>
  <si>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</si>
  <si>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</si>
  <si>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</si>
  <si>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</si>
  <si>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</si>
  <si>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</si>
  <si>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</si>
  <si>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</si>
  <si>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</si>
  <si>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</si>
  <si>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</si>
  <si>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</si>
  <si>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</si>
  <si>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</si>
  <si>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</si>
  <si>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</si>
  <si>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</si>
  <si>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</si>
  <si>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</si>
  <si>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</si>
  <si>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</si>
  <si>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</si>
  <si>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</si>
  <si>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</si>
  <si>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</si>
  <si>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</si>
  <si>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</si>
  <si>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</si>
  <si>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</si>
  <si>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</si>
  <si>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</si>
  <si>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</si>
  <si>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</si>
  <si>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</si>
  <si>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</si>
  <si>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</si>
  <si>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</si>
  <si>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</si>
  <si>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</si>
  <si>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</si>
  <si>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</si>
  <si>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</si>
  <si>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</si>
  <si>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</si>
  <si>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</si>
  <si>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</si>
  <si>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</si>
  <si>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</si>
  <si>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</si>
  <si>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</si>
  <si>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</si>
  <si>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</si>
  <si>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</si>
  <si>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</si>
  <si>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</si>
  <si>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</si>
  <si>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</si>
  <si>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</si>
  <si>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</si>
  <si>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</si>
  <si>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</si>
  <si>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</si>
  <si>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</si>
  <si>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</si>
  <si>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</si>
  <si>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</si>
  <si>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</si>
  <si>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</si>
  <si>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</si>
  <si>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</si>
  <si>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</si>
  <si>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</si>
  <si>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</si>
  <si>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</si>
  <si>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</si>
  <si>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</si>
  <si>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</si>
  <si>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</si>
  <si>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</si>
  <si>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</si>
  <si>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</si>
  <si>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</si>
  <si>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</si>
  <si>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</si>
  <si>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</si>
  <si>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</si>
  <si>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</si>
  <si>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</si>
  <si>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</si>
  <si>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</si>
  <si>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</si>
  <si>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</si>
  <si>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</si>
  <si>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</si>
  <si>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</si>
  <si>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</si>
  <si>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</si>
  <si>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</si>
  <si>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</si>
  <si>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</si>
  <si>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</si>
  <si>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</si>
  <si>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</si>
  <si>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</si>
  <si>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</si>
  <si>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</si>
  <si>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</si>
  <si>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</si>
  <si>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</si>
  <si>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</si>
  <si>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</si>
  <si>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</si>
  <si>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</si>
  <si>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</si>
  <si>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</si>
  <si>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</si>
  <si>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</si>
  <si>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</si>
  <si>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</si>
  <si>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</si>
  <si>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</si>
  <si>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</si>
  <si>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</si>
  <si>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</si>
  <si>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</si>
  <si>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</si>
  <si>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</si>
  <si>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</si>
  <si>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</si>
  <si>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</si>
  <si>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</si>
  <si>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</si>
  <si>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</si>
  <si>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</si>
  <si>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</si>
  <si>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</si>
  <si>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</si>
  <si>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</si>
  <si>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</si>
  <si>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</si>
  <si>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</si>
  <si>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</si>
  <si>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</si>
  <si>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</si>
  <si>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</si>
  <si>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</si>
  <si>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</si>
  <si>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</si>
  <si>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</si>
  <si>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</si>
  <si>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</si>
  <si>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</si>
  <si>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</si>
  <si>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</si>
  <si>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</si>
  <si>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</si>
  <si>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</si>
  <si>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</si>
  <si>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</si>
  <si>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</si>
  <si>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</si>
  <si>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</si>
  <si>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</si>
  <si>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</si>
  <si>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</si>
  <si>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</si>
  <si>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</si>
  <si>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</si>
  <si>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</si>
  <si>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</si>
  <si>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</si>
  <si>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</si>
  <si>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</si>
  <si>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</si>
  <si>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</si>
  <si>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</si>
  <si>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</si>
  <si>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</si>
  <si>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</si>
  <si>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</si>
  <si>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</si>
  <si>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</si>
  <si>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</si>
  <si>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</si>
  <si>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</si>
  <si>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</si>
  <si>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</si>
  <si>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</si>
  <si>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</si>
  <si>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</si>
  <si>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</si>
  <si>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</si>
  <si>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</si>
  <si>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</si>
  <si>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</si>
  <si>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</si>
  <si>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</si>
  <si>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</si>
  <si>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</si>
  <si>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</si>
  <si>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</si>
  <si>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</si>
  <si>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</si>
  <si>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</si>
  <si>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</si>
  <si>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</si>
  <si>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</si>
  <si>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</si>
  <si>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</si>
  <si>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</si>
  <si>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</si>
  <si>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</si>
  <si>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</si>
  <si>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</si>
  <si>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</si>
  <si>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</si>
  <si>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</si>
  <si>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</si>
  <si>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</si>
  <si>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</si>
  <si>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</si>
  <si>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</si>
  <si>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</si>
  <si>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</si>
  <si>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</si>
  <si>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</si>
  <si>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</si>
  <si>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</si>
  <si>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</si>
  <si>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</si>
  <si>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</si>
  <si>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</si>
  <si>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</si>
  <si>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</si>
  <si>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</si>
  <si>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</si>
  <si>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</si>
  <si>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</si>
  <si>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</si>
  <si>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</si>
  <si>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</si>
  <si>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</si>
  <si>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</si>
  <si>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</si>
  <si>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</si>
  <si>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</si>
  <si>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</si>
  <si>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</si>
  <si>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</si>
  <si>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</si>
  <si>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</si>
  <si>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</si>
  <si>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</si>
  <si>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</si>
  <si>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</si>
  <si>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</si>
  <si>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</si>
  <si>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</si>
  <si>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</si>
  <si>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</si>
  <si>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</si>
  <si>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</si>
  <si>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</si>
  <si>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</si>
  <si>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</si>
  <si>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</si>
  <si>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</si>
  <si>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</si>
  <si>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</si>
  <si>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</si>
  <si>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</si>
  <si>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</si>
  <si>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</si>
  <si>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</si>
  <si>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</si>
  <si>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</si>
  <si>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</si>
  <si>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</si>
  <si>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</si>
  <si>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</si>
  <si>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</si>
  <si>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</si>
  <si>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</si>
  <si>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</si>
  <si>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</si>
  <si>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</si>
  <si>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</si>
  <si>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</si>
  <si>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</si>
  <si>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</si>
  <si>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</si>
  <si>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</si>
  <si>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</si>
  <si>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</si>
  <si>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</si>
  <si>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</si>
  <si>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</si>
  <si>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</si>
  <si>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</si>
  <si>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</si>
  <si>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</si>
  <si>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</si>
  <si>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</si>
  <si>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</si>
  <si>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</si>
  <si>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</si>
  <si>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</si>
  <si>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</si>
  <si>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</si>
  <si>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</si>
  <si>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</si>
  <si>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</si>
  <si>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</si>
  <si>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</si>
  <si>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</si>
  <si>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</si>
  <si>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</si>
  <si>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</si>
  <si>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</si>
  <si>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</si>
  <si>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</si>
  <si>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</si>
  <si>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</si>
  <si>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</si>
  <si>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</si>
  <si>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</si>
  <si>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</si>
  <si>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</si>
  <si>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</si>
  <si>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</si>
  <si>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</si>
  <si>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</si>
  <si>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</si>
  <si>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</si>
  <si>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</si>
  <si>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</si>
  <si>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</si>
  <si>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</si>
  <si>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</si>
  <si>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</si>
  <si>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</si>
  <si>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</si>
  <si>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</si>
  <si>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</si>
  <si>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</si>
  <si>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</si>
  <si>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</si>
  <si>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</si>
  <si>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</si>
  <si>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</si>
  <si>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</si>
  <si>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</si>
  <si>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</si>
  <si>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</si>
  <si>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</si>
  <si>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</si>
  <si>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</si>
  <si>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</si>
  <si>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</si>
  <si>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</si>
  <si>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</si>
  <si>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</si>
  <si>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</si>
  <si>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</si>
  <si>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</si>
  <si>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</si>
  <si>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</si>
  <si>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</si>
  <si>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</si>
  <si>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</si>
  <si>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</si>
  <si>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</si>
  <si>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</si>
  <si>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</si>
  <si>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</si>
  <si>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</si>
  <si>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</si>
  <si>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</si>
  <si>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</si>
  <si>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</si>
  <si>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</si>
  <si>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</si>
  <si>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</si>
  <si>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</si>
  <si>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</si>
  <si>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</si>
  <si>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</si>
  <si>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</si>
  <si>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</si>
  <si>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</si>
  <si>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</si>
  <si>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</si>
  <si>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</si>
  <si>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</si>
  <si>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</si>
  <si>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</si>
  <si>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</si>
  <si>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</si>
  <si>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</si>
  <si>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</si>
  <si>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</si>
  <si>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</si>
  <si>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</si>
  <si>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</si>
  <si>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</si>
  <si>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</si>
  <si>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</si>
  <si>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</si>
  <si>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</si>
  <si>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</si>
  <si>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</si>
  <si>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</si>
  <si>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</si>
  <si>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</si>
  <si>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</si>
  <si>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</si>
  <si>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</si>
  <si>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</si>
  <si>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</si>
  <si>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</si>
  <si>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</si>
  <si>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</si>
  <si>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</si>
  <si>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</si>
  <si>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</si>
  <si>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</si>
  <si>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</si>
  <si>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</si>
  <si>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</si>
  <si>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</si>
  <si>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</si>
  <si>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</si>
  <si>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</si>
  <si>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</si>
  <si>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</si>
  <si>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</si>
  <si>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</si>
  <si>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</si>
  <si>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</si>
  <si>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</si>
  <si>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</si>
  <si>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</si>
  <si>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</si>
  <si>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</si>
  <si>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</si>
  <si>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</si>
  <si>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</si>
  <si>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</si>
  <si>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</si>
  <si>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</si>
  <si>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</si>
  <si>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</si>
  <si>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</si>
  <si>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</si>
  <si>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</si>
  <si>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</si>
  <si>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</si>
  <si>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</si>
  <si>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</si>
  <si>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</si>
  <si>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</si>
  <si>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</si>
  <si>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</si>
  <si>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</si>
  <si>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</si>
  <si>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</si>
  <si>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</si>
  <si>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</si>
  <si>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</si>
  <si>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</si>
  <si>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</si>
  <si>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</si>
  <si>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</si>
  <si>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</si>
  <si>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</si>
  <si>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</si>
  <si>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</si>
  <si>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</si>
  <si>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</si>
  <si>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</si>
  <si>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</si>
  <si>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</si>
  <si>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</si>
  <si>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</si>
  <si>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</si>
  <si>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</si>
  <si>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</si>
  <si>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</si>
  <si>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</si>
  <si>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</si>
  <si>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</si>
  <si>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</si>
  <si>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</si>
  <si>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</si>
  <si>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</si>
  <si>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</si>
  <si>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</si>
  <si>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</si>
  <si>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</si>
  <si>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</si>
  <si>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</si>
  <si>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</si>
  <si>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</si>
  <si>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</si>
  <si>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</si>
  <si>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</si>
  <si>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</si>
  <si>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</si>
  <si>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</si>
  <si>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</si>
  <si>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</si>
  <si>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</si>
  <si>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</si>
  <si>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</si>
  <si>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</si>
  <si>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</si>
  <si>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</si>
  <si>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</si>
  <si>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</si>
  <si>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</si>
  <si>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</si>
  <si>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</si>
  <si>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</si>
  <si>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</si>
  <si>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</si>
  <si>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</si>
  <si>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</si>
  <si>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</si>
  <si>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</si>
  <si>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</si>
  <si>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</si>
  <si>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</si>
  <si>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</si>
  <si>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</si>
  <si>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</si>
  <si>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</si>
  <si>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</si>
  <si>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</si>
  <si>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</si>
  <si>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</si>
  <si>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</si>
  <si>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</si>
  <si>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</si>
  <si>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</si>
  <si>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</si>
  <si>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</si>
  <si>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</si>
  <si>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</si>
  <si>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</si>
  <si>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</si>
  <si>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</si>
  <si>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</si>
  <si>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</si>
  <si>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</si>
  <si>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</si>
  <si>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</si>
  <si>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</si>
  <si>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</si>
  <si>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</si>
  <si>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</si>
  <si>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</si>
  <si>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</si>
  <si>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</si>
  <si>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</si>
  <si>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</si>
  <si>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</si>
  <si>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</si>
  <si>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</si>
  <si>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</si>
  <si>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</si>
  <si>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</si>
  <si>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</si>
  <si>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</si>
  <si>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</si>
  <si>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</si>
  <si>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</si>
  <si>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</si>
  <si>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</si>
  <si>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</si>
  <si>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</si>
  <si>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</si>
  <si>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</si>
  <si>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</si>
  <si>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</si>
  <si>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</si>
  <si>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</si>
  <si>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</si>
  <si>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</si>
  <si>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</si>
  <si>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</si>
  <si>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</si>
  <si>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</si>
  <si>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</si>
  <si>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</si>
  <si>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</si>
  <si>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</si>
  <si>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</si>
  <si>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</si>
  <si>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</si>
  <si>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</si>
  <si>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</si>
  <si>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</si>
  <si>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</si>
  <si>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</si>
  <si>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</si>
  <si>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</si>
  <si>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</si>
  <si>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</si>
  <si>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</si>
  <si>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</si>
  <si>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</si>
  <si>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</si>
  <si>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</si>
  <si>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</si>
  <si>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</si>
  <si>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</si>
  <si>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</si>
  <si>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</si>
  <si>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</si>
  <si>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</si>
  <si>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</si>
  <si>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</si>
  <si>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</si>
  <si>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</si>
  <si>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</si>
  <si>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</si>
  <si>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</si>
  <si>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</si>
  <si>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</si>
  <si>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</si>
  <si>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</si>
  <si>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</si>
  <si>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</si>
  <si>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</si>
  <si>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</si>
  <si>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</si>
  <si>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</si>
  <si>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</si>
  <si>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</si>
  <si>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</si>
  <si>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</si>
  <si>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</si>
  <si>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</si>
  <si>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</si>
  <si>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</si>
  <si>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</si>
  <si>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</si>
  <si>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</si>
  <si>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</si>
  <si>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</si>
  <si>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</si>
  <si>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</si>
  <si>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</si>
  <si>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</si>
  <si>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</si>
  <si>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</si>
  <si>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</si>
  <si>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</si>
  <si>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</si>
  <si>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</si>
  <si>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</si>
  <si>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</si>
  <si>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</si>
  <si>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</si>
  <si>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</si>
  <si>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</si>
  <si>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</si>
  <si>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</si>
  <si>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</si>
  <si>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</si>
  <si>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</si>
  <si>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</si>
  <si>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</si>
  <si>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</si>
  <si>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</si>
  <si>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</si>
  <si>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</si>
  <si>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</si>
  <si>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</si>
  <si>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</si>
  <si>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</si>
  <si>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</si>
  <si>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</si>
  <si>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</si>
  <si>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</si>
  <si>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</si>
  <si>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</si>
  <si>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</si>
  <si>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</si>
  <si>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</si>
  <si>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</si>
  <si>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</si>
  <si>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</si>
  <si>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</si>
  <si>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</si>
  <si>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</si>
  <si>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</si>
  <si>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</si>
  <si>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</si>
  <si>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</si>
  <si>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</si>
  <si>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</si>
  <si>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</si>
  <si>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</si>
  <si>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</si>
  <si>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</si>
  <si>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</si>
  <si>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</si>
  <si>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</si>
  <si>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</si>
  <si>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</si>
  <si>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</si>
  <si>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</si>
  <si>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</si>
  <si>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</si>
  <si>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</si>
  <si>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</si>
  <si>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</si>
  <si>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</si>
  <si>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</si>
  <si>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</si>
  <si>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</si>
  <si>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</si>
  <si>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</si>
  <si>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</si>
  <si>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</si>
  <si>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</si>
  <si>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</si>
  <si>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</si>
  <si>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</si>
  <si>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</si>
  <si>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</si>
  <si>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</si>
  <si>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</si>
  <si>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</si>
  <si>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</si>
  <si>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</si>
  <si>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</si>
  <si>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</si>
  <si>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</si>
  <si>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</si>
  <si>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</si>
  <si>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</si>
  <si>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</si>
  <si>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</si>
  <si>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</si>
  <si>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</si>
  <si>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</si>
  <si>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</si>
  <si>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</si>
  <si>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</si>
  <si>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</si>
  <si>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</si>
  <si>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</si>
  <si>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</si>
  <si>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</si>
  <si>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</si>
  <si>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</si>
  <si>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</si>
  <si>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</si>
  <si>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</si>
  <si>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</si>
  <si>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</si>
  <si>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</si>
  <si>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</si>
  <si>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</si>
  <si>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</si>
  <si>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</si>
  <si>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</si>
  <si>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</si>
  <si>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</si>
  <si>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</si>
  <si>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</si>
  <si>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</si>
  <si>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</si>
  <si>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</si>
  <si>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</si>
  <si>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</si>
  <si>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</si>
  <si>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</si>
  <si>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</si>
  <si>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</si>
  <si>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</si>
  <si>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</si>
  <si>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</si>
  <si>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</si>
  <si>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</si>
  <si>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</si>
  <si>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</si>
  <si>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</si>
  <si>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</si>
  <si>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</si>
  <si>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</si>
  <si>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</si>
  <si>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</si>
  <si>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</si>
  <si>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</si>
  <si>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</si>
  <si>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</si>
  <si>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</si>
  <si>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</si>
  <si>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</si>
  <si>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</si>
  <si>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</si>
  <si>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</si>
  <si>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</si>
  <si>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</si>
  <si>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</si>
  <si>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</si>
  <si>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</si>
  <si>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</si>
  <si>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</si>
  <si>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</si>
  <si>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</si>
  <si>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</si>
  <si>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</si>
  <si>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</si>
  <si>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</si>
  <si>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</si>
  <si>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</si>
  <si>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</si>
  <si>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</si>
  <si>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</si>
  <si>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</si>
  <si>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</si>
  <si>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</si>
  <si>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</si>
  <si>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</si>
  <si>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</si>
  <si>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</si>
  <si>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</si>
  <si>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</si>
  <si>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</si>
  <si>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</si>
  <si>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</si>
  <si>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</si>
  <si>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</si>
  <si>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</si>
  <si>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</si>
  <si>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</si>
  <si>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</si>
  <si>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</si>
  <si>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</si>
  <si>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</si>
  <si>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</si>
  <si>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</si>
  <si>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</si>
  <si>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</si>
  <si>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</si>
  <si>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</si>
  <si>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</si>
  <si>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</si>
  <si>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</si>
  <si>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</si>
  <si>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</si>
  <si>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</si>
  <si>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</si>
  <si>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</si>
  <si>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</si>
  <si>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</si>
  <si>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</si>
  <si>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</si>
  <si>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</si>
  <si>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</si>
  <si>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</si>
  <si>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</si>
  <si>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</si>
  <si>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</si>
  <si>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</si>
  <si>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</si>
  <si>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</si>
  <si>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</si>
  <si>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</si>
  <si>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</si>
  <si>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</si>
  <si>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</si>
  <si>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</si>
  <si>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</si>
  <si>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</si>
  <si>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</si>
  <si>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</si>
  <si>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</si>
  <si>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</si>
  <si>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</si>
  <si>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</si>
  <si>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</si>
  <si>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</si>
  <si>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</si>
  <si>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</si>
  <si>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</si>
  <si>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</si>
  <si>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</si>
  <si>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</si>
  <si>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</si>
  <si>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</si>
  <si>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</si>
  <si>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</si>
  <si>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</si>
  <si>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</si>
  <si>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</si>
  <si>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</si>
  <si>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</si>
  <si>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</si>
  <si>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</si>
  <si>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</si>
  <si>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</si>
  <si>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</si>
  <si>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</si>
  <si>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</si>
  <si>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</si>
  <si>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</si>
  <si>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</si>
  <si>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</si>
  <si>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</si>
  <si>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</si>
  <si>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</si>
  <si>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</si>
  <si>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</si>
  <si>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</si>
  <si>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</si>
  <si>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</si>
  <si>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</si>
  <si>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</si>
  <si>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</si>
  <si>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</si>
  <si>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</si>
  <si>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</si>
  <si>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</si>
  <si>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</si>
  <si>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</si>
  <si>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</si>
  <si>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</si>
  <si>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</si>
  <si>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</si>
  <si>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</si>
  <si>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</si>
  <si>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</si>
  <si>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</si>
  <si>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</si>
  <si>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</si>
  <si>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</si>
  <si>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</si>
  <si>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</si>
  <si>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</si>
  <si>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</si>
  <si>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</si>
  <si>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</si>
  <si>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</si>
  <si>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</si>
  <si>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</si>
  <si>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</si>
  <si>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</si>
  <si>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</si>
  <si>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</si>
  <si>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</si>
  <si>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</si>
  <si>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</si>
  <si>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</si>
  <si>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</si>
  <si>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</si>
  <si>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</si>
  <si>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</si>
  <si>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</si>
  <si>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</si>
  <si>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</si>
  <si>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</si>
  <si>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</si>
  <si>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</si>
  <si>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</si>
  <si>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</si>
  <si>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</si>
  <si>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</si>
  <si>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</si>
  <si>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</si>
  <si>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</si>
  <si>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</si>
  <si>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</si>
  <si>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</si>
  <si>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</si>
  <si>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</si>
  <si>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</si>
  <si>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</si>
  <si>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</si>
  <si>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</si>
  <si>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</si>
  <si>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</si>
  <si>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</si>
  <si>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</si>
  <si>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</si>
  <si>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</si>
  <si>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</si>
  <si>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</si>
  <si>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</si>
  <si>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</si>
  <si>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</si>
  <si>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</si>
  <si>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</si>
  <si>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</si>
  <si>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</si>
  <si>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</si>
  <si>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</si>
  <si>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</si>
  <si>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</si>
  <si>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</si>
  <si>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</si>
  <si>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</si>
  <si>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</si>
  <si>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</si>
  <si>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</si>
  <si>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</si>
  <si>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</si>
  <si>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</si>
  <si>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</si>
  <si>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</si>
  <si>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</si>
  <si>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</si>
  <si>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</si>
  <si>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</si>
  <si>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</si>
  <si>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</si>
  <si>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</si>
  <si>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</si>
  <si>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</si>
  <si>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</si>
  <si>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</si>
  <si>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</si>
  <si>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</si>
  <si>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</si>
  <si>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</si>
  <si>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</si>
  <si>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</si>
  <si>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</si>
  <si>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</si>
  <si>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</si>
  <si>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</si>
  <si>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</si>
  <si>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</si>
  <si>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</si>
  <si>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</si>
  <si>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</si>
  <si>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</si>
  <si>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</si>
  <si>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</si>
  <si>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</si>
  <si>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</si>
  <si>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</si>
  <si>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</si>
  <si>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</si>
  <si>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</si>
  <si>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</si>
  <si>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</si>
  <si>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</si>
  <si>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</si>
  <si>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</si>
  <si>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</si>
  <si>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</si>
  <si>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</si>
  <si>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</si>
  <si>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</si>
  <si>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</si>
  <si>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</si>
  <si>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</si>
  <si>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</si>
  <si>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</si>
  <si>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</si>
  <si>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</si>
  <si>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</si>
  <si>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</si>
  <si>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</si>
  <si>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</si>
  <si>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</si>
  <si>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</si>
  <si>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</si>
  <si>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</si>
  <si>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</si>
  <si>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</si>
  <si>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</si>
  <si>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</si>
  <si>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</si>
  <si>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</si>
  <si>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</si>
  <si>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</si>
  <si>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</si>
  <si>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</si>
  <si>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</si>
  <si>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</si>
  <si>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</si>
  <si>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</si>
  <si>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</si>
  <si>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</si>
  <si>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</si>
  <si>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</si>
  <si>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</si>
  <si>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</si>
  <si>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</si>
  <si>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</si>
  <si>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</si>
  <si>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</si>
  <si>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</si>
  <si>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</si>
  <si>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</si>
  <si>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</si>
  <si>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</si>
  <si>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</si>
  <si>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</si>
  <si>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</si>
  <si>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</si>
  <si>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</si>
  <si>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</si>
  <si>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</si>
  <si>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</si>
  <si>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</si>
  <si>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</si>
  <si>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</si>
  <si>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</si>
  <si>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</si>
  <si>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</si>
  <si>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</si>
  <si>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</si>
  <si>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</si>
  <si>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</si>
  <si>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</si>
  <si>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</si>
  <si>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</si>
  <si>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</si>
  <si>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</si>
  <si>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</si>
  <si>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</si>
  <si>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</si>
  <si>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</si>
  <si>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</si>
  <si>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</si>
  <si>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</si>
  <si>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</si>
  <si>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</si>
  <si>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</si>
  <si>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</si>
  <si>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</si>
  <si>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</si>
  <si>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</si>
  <si>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</si>
  <si>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</si>
  <si>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</si>
  <si>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</si>
  <si>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</si>
  <si>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</si>
  <si>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</si>
  <si>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</si>
  <si>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</si>
  <si>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</si>
  <si>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</si>
  <si>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</si>
  <si>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</si>
  <si>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</si>
  <si>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</si>
  <si>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</si>
  <si>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</si>
  <si>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</si>
  <si>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</si>
  <si>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</si>
  <si>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</si>
  <si>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</si>
  <si>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</si>
  <si>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</si>
  <si>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</si>
  <si>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</si>
  <si>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</si>
  <si>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</si>
  <si>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</si>
  <si>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</si>
  <si>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</si>
  <si>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</si>
  <si>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</si>
  <si>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</si>
  <si>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</si>
  <si>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</si>
  <si>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</si>
  <si>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</si>
  <si>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</si>
  <si>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</si>
  <si>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</si>
  <si>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</si>
  <si>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</si>
  <si>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</si>
  <si>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</si>
  <si>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</si>
  <si>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</si>
  <si>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</si>
  <si>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</si>
  <si>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</si>
  <si>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</si>
  <si>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</si>
  <si>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</si>
  <si>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</si>
  <si>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</si>
  <si>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</si>
  <si>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</si>
  <si>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</si>
  <si>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</si>
  <si>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</si>
  <si>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</si>
  <si>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</si>
  <si>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</si>
  <si>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</si>
  <si>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</si>
  <si>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</si>
  <si>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</si>
  <si>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</si>
  <si>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</si>
  <si>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</si>
  <si>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</si>
  <si>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</si>
  <si>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</si>
  <si>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</si>
  <si>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</si>
  <si>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</si>
  <si>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</si>
  <si>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</si>
  <si>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</si>
  <si>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</si>
  <si>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</si>
  <si>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</si>
  <si>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</si>
  <si>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</si>
  <si>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</si>
  <si>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</si>
  <si>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</si>
  <si>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</si>
  <si>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</si>
  <si>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</si>
  <si>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</si>
  <si>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</si>
  <si>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</si>
  <si>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</si>
  <si>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</si>
  <si>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</si>
  <si>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</si>
  <si>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</si>
  <si>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</si>
  <si>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</si>
  <si>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</si>
  <si>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</si>
  <si>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</si>
  <si>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</si>
  <si>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</si>
  <si>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</si>
  <si>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</si>
  <si>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</si>
  <si>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</si>
  <si>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</si>
  <si>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</si>
  <si>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</si>
  <si>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</si>
  <si>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</si>
  <si>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</si>
  <si>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</si>
  <si>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</si>
  <si>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</si>
  <si>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</si>
  <si>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</si>
  <si>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</si>
  <si>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</si>
  <si>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</si>
  <si>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</si>
  <si>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</si>
  <si>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</si>
  <si>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</si>
  <si>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</si>
  <si>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</si>
  <si>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</si>
  <si>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</si>
  <si>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</si>
  <si>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</si>
  <si>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</si>
  <si>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</si>
  <si>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</si>
  <si>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</si>
  <si>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</si>
  <si>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</si>
  <si>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</si>
  <si>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</si>
  <si>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</si>
  <si>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</si>
  <si>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</si>
  <si>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</si>
  <si>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</si>
  <si>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</si>
  <si>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</si>
  <si>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</si>
  <si>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</si>
  <si>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</si>
  <si>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</si>
  <si>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</si>
  <si>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</si>
  <si>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</si>
  <si>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</si>
  <si>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</si>
  <si>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</si>
  <si>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</si>
  <si>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</si>
  <si>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</si>
  <si>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</si>
  <si>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</si>
  <si>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</si>
  <si>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</si>
  <si>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</si>
  <si>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</si>
  <si>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</si>
  <si>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</si>
  <si>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</si>
  <si>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</si>
  <si>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</si>
  <si>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</si>
  <si>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</si>
  <si>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</si>
  <si>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</si>
  <si>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</si>
  <si>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</si>
  <si>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</si>
  <si>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</si>
  <si>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</si>
  <si>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</si>
  <si>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</si>
  <si>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</si>
  <si>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</si>
  <si>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</si>
  <si>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</si>
  <si>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</si>
  <si>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</si>
  <si>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</si>
  <si>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</si>
  <si>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</si>
  <si>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</si>
  <si>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</si>
  <si>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</si>
  <si>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</si>
  <si>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</si>
  <si>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</si>
  <si>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</si>
  <si>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</si>
  <si>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</si>
  <si>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</si>
  <si>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</si>
  <si>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</si>
  <si>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</si>
  <si>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</si>
  <si>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</si>
  <si>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</si>
  <si>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</si>
  <si>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</si>
  <si>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</si>
  <si>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</si>
  <si>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</si>
  <si>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</si>
  <si>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</si>
  <si>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</si>
  <si>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</si>
  <si>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</si>
  <si>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</si>
  <si>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</si>
  <si>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</si>
  <si>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</si>
  <si>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</si>
  <si>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</si>
  <si>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</si>
  <si>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</si>
  <si>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</si>
  <si>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</si>
  <si>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</si>
  <si>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</si>
  <si>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</si>
  <si>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</si>
  <si>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</si>
  <si>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</si>
  <si>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</si>
  <si>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</si>
  <si>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</si>
  <si>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</si>
  <si>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</si>
  <si>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</si>
  <si>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</si>
  <si>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</si>
  <si>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</si>
  <si>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</si>
  <si>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</si>
  <si>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</si>
  <si>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</si>
  <si>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</si>
  <si>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</si>
  <si>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</si>
  <si>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</si>
  <si>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</si>
  <si>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</si>
  <si>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</si>
  <si>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</si>
  <si>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</si>
  <si>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</si>
  <si>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</si>
  <si>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</si>
  <si>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</si>
  <si>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</si>
  <si>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</si>
  <si>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</si>
  <si>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</si>
  <si>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</si>
  <si>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</si>
  <si>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</si>
  <si>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</si>
  <si>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</si>
  <si>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</si>
  <si>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</si>
  <si>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</si>
  <si>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</si>
  <si>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</si>
  <si>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</si>
  <si>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</si>
  <si>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</si>
  <si>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</si>
  <si>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</si>
  <si>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</si>
  <si>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</si>
  <si>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</si>
  <si>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</si>
  <si>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</si>
  <si>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</si>
  <si>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</si>
  <si>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</si>
  <si>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</si>
  <si>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</si>
  <si>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</si>
  <si>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</si>
  <si>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</si>
  <si>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</si>
  <si>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</si>
  <si>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</si>
  <si>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</si>
  <si>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</si>
  <si>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</si>
  <si>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</si>
  <si>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</si>
  <si>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</si>
  <si>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</si>
  <si>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</si>
  <si>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</si>
  <si>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</si>
  <si>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</si>
  <si>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</si>
  <si>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</si>
  <si>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</si>
  <si>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</si>
  <si>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</si>
  <si>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</si>
  <si>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</si>
  <si>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</si>
  <si>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</si>
  <si>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</si>
  <si>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</si>
  <si>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</si>
  <si>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</si>
  <si>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</si>
  <si>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</si>
  <si>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</si>
  <si>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</si>
  <si>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</si>
  <si>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</si>
  <si>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</si>
  <si>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</si>
  <si>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</si>
  <si>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</si>
  <si>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</si>
  <si>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</si>
  <si>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</si>
  <si>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</si>
  <si>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</si>
  <si>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</si>
  <si>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</si>
  <si>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</si>
  <si>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</si>
  <si>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</si>
  <si>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</si>
  <si>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</si>
  <si>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</si>
  <si>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</si>
  <si>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</si>
  <si>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</si>
  <si>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</si>
  <si>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</si>
  <si>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</si>
  <si>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</si>
  <si>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</si>
  <si>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</si>
  <si>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</si>
  <si>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</si>
  <si>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</si>
  <si>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</si>
  <si>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</si>
  <si>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</si>
  <si>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</si>
  <si>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</si>
  <si>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</si>
  <si>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</si>
  <si>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</si>
  <si>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</si>
  <si>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</si>
  <si>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</si>
  <si>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</si>
  <si>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</si>
  <si>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</si>
  <si>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</si>
  <si>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</si>
  <si>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</si>
  <si>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</si>
  <si>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</si>
  <si>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</si>
  <si>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</si>
  <si>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</si>
  <si>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</si>
  <si>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</si>
  <si>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</si>
  <si>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</si>
  <si>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</si>
  <si>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</si>
  <si>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</si>
  <si>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</si>
  <si>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</si>
  <si>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</si>
  <si>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</si>
  <si>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</si>
  <si>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</si>
  <si>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</si>
  <si>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</si>
  <si>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</si>
  <si>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</si>
  <si>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</si>
  <si>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</si>
  <si>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</si>
  <si>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</si>
  <si>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</si>
  <si>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</si>
  <si>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</si>
  <si>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</si>
  <si>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</si>
  <si>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</si>
  <si>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</si>
  <si>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</si>
  <si>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</si>
  <si>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</si>
  <si>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</si>
  <si>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</si>
  <si>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</si>
  <si>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</si>
  <si>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</si>
  <si>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</si>
  <si>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</si>
  <si>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</si>
  <si>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</si>
  <si>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</si>
  <si>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</si>
  <si>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</si>
  <si>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</si>
  <si>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</si>
  <si>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</si>
  <si>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</si>
  <si>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</si>
  <si>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</si>
  <si>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</si>
  <si>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</si>
  <si>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</si>
  <si>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</si>
  <si>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</si>
  <si>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</si>
  <si>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</si>
  <si>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</si>
  <si>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</si>
  <si>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</si>
  <si>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</si>
  <si>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</si>
  <si>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</si>
  <si>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</si>
  <si>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</si>
  <si>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</si>
  <si>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</si>
  <si>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</si>
  <si>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</si>
  <si>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</si>
  <si>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</si>
  <si>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</si>
  <si>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</si>
  <si>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</si>
  <si>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</si>
  <si>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</si>
  <si>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</si>
  <si>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</si>
  <si>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</si>
  <si>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</si>
  <si>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</si>
  <si>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</si>
  <si>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</si>
  <si>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</si>
  <si>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</si>
  <si>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</si>
  <si>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</si>
  <si>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</si>
  <si>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</si>
  <si>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</si>
  <si>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</si>
  <si>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</si>
  <si>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</si>
  <si>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</si>
  <si>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</si>
  <si>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</si>
  <si>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</si>
  <si>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</si>
  <si>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</si>
  <si>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</si>
  <si>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</si>
  <si>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</si>
  <si>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</si>
  <si>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</si>
  <si>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</si>
  <si>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</si>
  <si>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</si>
  <si>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</si>
  <si>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</si>
  <si>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</si>
  <si>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</si>
  <si>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</si>
  <si>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</si>
  <si>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</si>
  <si>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</si>
  <si>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</si>
  <si>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</si>
  <si>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</si>
  <si>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</si>
  <si>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</si>
  <si>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</si>
  <si>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</si>
  <si>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</si>
  <si>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</si>
  <si>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</si>
  <si>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</si>
  <si>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</si>
  <si>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</si>
  <si>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</si>
  <si>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</si>
  <si>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</si>
  <si>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</si>
  <si>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</si>
  <si>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</si>
  <si>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</si>
  <si>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</si>
  <si>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</si>
  <si>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</si>
  <si>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</si>
  <si>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</si>
  <si>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</si>
  <si>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</si>
  <si>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</si>
  <si>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</si>
  <si>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</si>
  <si>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</si>
  <si>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</si>
  <si>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</si>
  <si>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</si>
  <si>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</si>
  <si>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</si>
  <si>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</si>
  <si>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</si>
  <si>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</si>
  <si>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</si>
  <si>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</si>
  <si>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</si>
  <si>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</si>
  <si>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</si>
  <si>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</si>
  <si>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</si>
  <si>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</si>
  <si>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</si>
  <si>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</si>
  <si>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</si>
  <si>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</si>
  <si>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</si>
  <si>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</si>
  <si>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</si>
  <si>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</si>
  <si>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</si>
  <si>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</si>
  <si>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</si>
  <si>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</si>
  <si>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</si>
  <si>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</si>
  <si>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</si>
  <si>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</si>
  <si>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</si>
  <si>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</si>
  <si>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</si>
  <si>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</si>
  <si>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</si>
  <si>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</si>
  <si>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</si>
  <si>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</si>
  <si>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</si>
  <si>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</si>
  <si>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</si>
  <si>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</si>
  <si>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</si>
  <si>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</si>
  <si>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</si>
  <si>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</si>
  <si>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</si>
  <si>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</si>
  <si>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</si>
  <si>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</si>
  <si>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</si>
  <si>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</si>
  <si>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</si>
  <si>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</si>
  <si>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</si>
  <si>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</si>
  <si>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</si>
  <si>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</si>
  <si>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</si>
  <si>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</si>
  <si>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</si>
  <si>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</si>
  <si>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</si>
  <si>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</si>
  <si>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</si>
  <si>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</si>
  <si>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</si>
  <si>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</si>
  <si>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</si>
  <si>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</si>
  <si>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</si>
  <si>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</si>
  <si>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</si>
  <si>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</si>
  <si>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</si>
  <si>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</si>
  <si>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</si>
  <si>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</si>
  <si>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</si>
  <si>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</si>
  <si>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</si>
  <si>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</si>
  <si>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</si>
  <si>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</si>
  <si>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</si>
  <si>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</si>
  <si>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</si>
  <si>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</si>
  <si>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</si>
  <si>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</si>
  <si>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</si>
  <si>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</si>
  <si>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</si>
  <si>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</si>
  <si>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</si>
  <si>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</si>
  <si>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</si>
  <si>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</si>
  <si>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</si>
  <si>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</si>
  <si>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</si>
  <si>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</si>
  <si>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</si>
  <si>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</si>
  <si>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</si>
  <si>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</si>
  <si>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</si>
  <si>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</si>
  <si>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</si>
  <si>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</si>
  <si>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</si>
  <si>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</si>
  <si>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</si>
  <si>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</si>
  <si>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</si>
  <si>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</si>
  <si>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</si>
  <si>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</si>
  <si>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</si>
  <si>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</si>
  <si>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</si>
  <si>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</si>
  <si>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</si>
  <si>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</si>
  <si>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</si>
  <si>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</si>
  <si>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</si>
  <si>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</si>
  <si>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</si>
  <si>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</si>
  <si>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</si>
  <si>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</si>
  <si>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</si>
  <si>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</si>
  <si>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</si>
  <si>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</si>
  <si>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</si>
  <si>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</si>
  <si>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</si>
  <si>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</si>
  <si>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</si>
  <si>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</si>
  <si>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</si>
  <si>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</si>
  <si>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</si>
  <si>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</si>
  <si>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</si>
  <si>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</si>
  <si>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</si>
  <si>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</si>
  <si>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</si>
  <si>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</si>
  <si>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</si>
  <si>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</si>
  <si>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</si>
  <si>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</si>
  <si>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</si>
  <si>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</si>
  <si>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</si>
  <si>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</si>
  <si>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</si>
  <si>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</si>
  <si>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</si>
  <si>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</si>
  <si>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</si>
  <si>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</si>
  <si>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</si>
  <si>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</si>
  <si>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</si>
  <si>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</si>
  <si>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</si>
  <si>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</si>
  <si>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</si>
  <si>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</si>
  <si>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</si>
  <si>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</si>
  <si>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</si>
  <si>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</si>
  <si>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</si>
  <si>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</si>
  <si>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</si>
  <si>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</si>
  <si>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</si>
  <si>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</si>
  <si>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</si>
  <si>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</si>
  <si>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</si>
  <si>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</si>
  <si>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</si>
  <si>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</si>
  <si>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</si>
  <si>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</si>
  <si>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</si>
  <si>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</si>
  <si>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</si>
  <si>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</si>
  <si>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</si>
  <si>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</si>
  <si>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</si>
  <si>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</si>
  <si>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</si>
  <si>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</si>
  <si>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</si>
  <si>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</si>
  <si>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</si>
  <si>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</si>
  <si>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</si>
  <si>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</si>
  <si>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</si>
  <si>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</si>
  <si>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</si>
  <si>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</si>
  <si>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</si>
  <si>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</si>
  <si>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</si>
  <si>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</si>
  <si>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</si>
  <si>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</si>
  <si>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</si>
  <si>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</si>
  <si>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</si>
  <si>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</si>
  <si>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</si>
  <si>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</si>
  <si>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</si>
  <si>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</si>
  <si>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</si>
  <si>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</si>
  <si>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</si>
  <si>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</si>
  <si>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</si>
  <si>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</si>
  <si>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</si>
  <si>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</si>
  <si>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</si>
  <si>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</si>
  <si>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</si>
  <si>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</si>
  <si>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</si>
  <si>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</si>
  <si>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</si>
  <si>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</si>
  <si>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</si>
  <si>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</si>
  <si>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</si>
  <si>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</si>
  <si>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</si>
  <si>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</si>
  <si>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</si>
  <si>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</si>
  <si>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</si>
  <si>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</si>
  <si>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</si>
  <si>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</si>
  <si>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</si>
  <si>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</si>
  <si>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</si>
  <si>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</si>
  <si>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</si>
  <si>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</si>
  <si>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</si>
  <si>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</si>
  <si>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</si>
  <si>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</si>
  <si>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</si>
  <si>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</si>
  <si>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</si>
  <si>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</si>
  <si>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</si>
  <si>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</si>
  <si>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</si>
  <si>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</si>
  <si>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</si>
  <si>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</si>
  <si>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</si>
  <si>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</si>
  <si>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</si>
  <si>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</si>
  <si>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</si>
  <si>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</si>
  <si>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</si>
  <si>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</si>
  <si>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</si>
  <si>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</si>
  <si>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</si>
  <si>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</si>
  <si>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</si>
  <si>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</si>
  <si>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</si>
  <si>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</si>
  <si>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</si>
  <si>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</si>
  <si>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</si>
  <si>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</si>
  <si>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</si>
  <si>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</si>
  <si>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</si>
  <si>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</si>
  <si>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</si>
  <si>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</si>
  <si>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</si>
  <si>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</si>
  <si>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</si>
  <si>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</si>
  <si>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</si>
  <si>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</si>
  <si>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</si>
  <si>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</si>
  <si>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</si>
  <si>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</si>
  <si>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</si>
  <si>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</si>
  <si>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</si>
  <si>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</si>
  <si>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</si>
  <si>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</si>
  <si>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</si>
  <si>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</si>
  <si>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</si>
  <si>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</si>
  <si>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</si>
  <si>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</si>
  <si>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</si>
  <si>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</si>
  <si>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</si>
  <si>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</si>
  <si>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</si>
  <si>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</si>
  <si>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</si>
  <si>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</si>
  <si>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</si>
  <si>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</si>
  <si>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</si>
  <si>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</si>
  <si>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</si>
  <si>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</si>
  <si>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</si>
  <si>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</si>
  <si>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</si>
  <si>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</si>
  <si>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</si>
  <si>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</si>
  <si>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</si>
  <si>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</si>
  <si>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</si>
  <si>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</si>
  <si>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</si>
  <si>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</si>
  <si>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</si>
  <si>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</si>
  <si>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</si>
  <si>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</si>
  <si>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</si>
  <si>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</si>
  <si>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</si>
  <si>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</si>
  <si>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</si>
  <si>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</si>
  <si>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</si>
  <si>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</si>
  <si>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</si>
  <si>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</si>
  <si>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</si>
  <si>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</si>
  <si>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</si>
  <si>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</si>
  <si>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</si>
  <si>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</si>
  <si>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</si>
  <si>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</si>
  <si>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</si>
  <si>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</si>
  <si>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</si>
  <si>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</si>
  <si>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</si>
  <si>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</si>
  <si>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</si>
  <si>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</si>
  <si>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</si>
  <si>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</si>
  <si>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</si>
  <si>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</si>
  <si>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</si>
  <si>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</si>
  <si>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</si>
  <si>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</si>
  <si>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</si>
  <si>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</si>
  <si>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</si>
  <si>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</si>
  <si>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</si>
  <si>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</si>
  <si>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</si>
  <si>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</si>
  <si>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</si>
  <si>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</si>
  <si>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</si>
  <si>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</si>
  <si>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</si>
  <si>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</si>
  <si>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</si>
  <si>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</si>
  <si>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</si>
  <si>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</si>
  <si>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</si>
  <si>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</si>
  <si>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</si>
  <si>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</si>
  <si>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</si>
  <si>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</si>
  <si>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</si>
  <si>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</si>
  <si>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</si>
  <si>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</si>
  <si>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</si>
  <si>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</si>
  <si>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</si>
  <si>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</si>
  <si>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</si>
  <si>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</si>
  <si>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</si>
  <si>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</si>
  <si>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</si>
  <si>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</si>
  <si>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</si>
  <si>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</si>
  <si>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</si>
  <si>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</si>
  <si>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</si>
  <si>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</si>
  <si>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</si>
  <si>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</si>
  <si>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</si>
  <si>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</si>
  <si>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</si>
  <si>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</si>
  <si>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</si>
  <si>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</si>
  <si>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</si>
  <si>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</si>
  <si>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</si>
  <si>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</si>
  <si>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</si>
  <si>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</si>
  <si>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</si>
  <si>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</si>
  <si>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</si>
  <si>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</si>
  <si>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</si>
  <si>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</si>
  <si>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</si>
  <si>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</si>
  <si>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</si>
  <si>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</si>
  <si>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</si>
  <si>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</si>
  <si>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</si>
  <si>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</si>
  <si>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</si>
  <si>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</si>
  <si>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</si>
  <si>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</si>
  <si>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</si>
  <si>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</si>
  <si>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</si>
  <si>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</si>
  <si>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</si>
  <si>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</si>
  <si>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</si>
  <si>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</si>
  <si>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</si>
  <si>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</si>
  <si>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</si>
  <si>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</si>
  <si>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</si>
  <si>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</si>
  <si>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</si>
  <si>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</si>
  <si>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</si>
  <si>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</si>
  <si>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</si>
  <si>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</si>
  <si>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</si>
  <si>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</si>
  <si>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</si>
  <si>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</si>
  <si>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</si>
  <si>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</si>
  <si>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</si>
  <si>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</si>
  <si>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</si>
  <si>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</si>
  <si>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</si>
  <si>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</si>
  <si>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</si>
  <si>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</si>
  <si>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</si>
  <si>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</si>
  <si>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</si>
  <si>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</si>
  <si>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</si>
  <si>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</si>
  <si>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</si>
  <si>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</si>
  <si>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</si>
  <si>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</si>
  <si>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</si>
  <si>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</si>
  <si>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</si>
  <si>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</si>
  <si>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</si>
  <si>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</si>
  <si>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</si>
  <si>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</si>
  <si>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</si>
  <si>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</si>
  <si>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</si>
  <si>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</si>
  <si>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</si>
  <si>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</si>
  <si>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</si>
  <si>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</si>
  <si>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</si>
  <si>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</si>
  <si>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</si>
  <si>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</si>
  <si>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</si>
  <si>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</si>
  <si>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</si>
  <si>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</si>
  <si>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</si>
  <si>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</si>
  <si>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</si>
  <si>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</si>
  <si>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</si>
  <si>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</si>
  <si>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</si>
  <si>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</si>
  <si>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</si>
  <si>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</si>
  <si>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</si>
  <si>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</si>
  <si>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</si>
  <si>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</si>
  <si>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</si>
  <si>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</si>
  <si>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</si>
  <si>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</si>
  <si>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</si>
  <si>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</si>
  <si>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</si>
  <si>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</si>
  <si>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</si>
  <si>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</si>
  <si>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</si>
  <si>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</si>
  <si>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</si>
  <si>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</si>
  <si>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</si>
  <si>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</si>
  <si>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</si>
  <si>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</si>
  <si>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</si>
  <si>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</si>
  <si>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</si>
  <si>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</si>
  <si>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</si>
  <si>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</si>
  <si>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</si>
  <si>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</si>
  <si>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</si>
  <si>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</si>
  <si>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</si>
  <si>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</si>
  <si>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</si>
  <si>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</si>
  <si>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</si>
  <si>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</si>
  <si>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</si>
  <si>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</si>
  <si>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</si>
  <si>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</si>
  <si>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</si>
  <si>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</si>
  <si>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</si>
  <si>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</si>
  <si>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</si>
  <si>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</si>
  <si>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</si>
  <si>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</si>
  <si>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</si>
  <si>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</si>
  <si>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</si>
  <si>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</si>
  <si>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</si>
  <si>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</si>
  <si>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</si>
  <si>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</si>
  <si>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</si>
  <si>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</si>
  <si>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</si>
  <si>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</si>
  <si>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</si>
  <si>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</si>
  <si>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</si>
  <si>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</si>
  <si>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</si>
  <si>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</si>
  <si>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</si>
  <si>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</si>
  <si>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</si>
  <si>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</si>
  <si>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</si>
  <si>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</si>
  <si>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</si>
  <si>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</si>
  <si>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</si>
  <si>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</si>
  <si>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</si>
  <si>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</si>
  <si>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</si>
  <si>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</si>
  <si>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</si>
  <si>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</si>
  <si>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</si>
  <si>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</si>
  <si>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</si>
  <si>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</si>
  <si>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</si>
  <si>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</si>
  <si>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</si>
  <si>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</si>
  <si>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</si>
  <si>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</si>
  <si>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</si>
  <si>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</si>
  <si>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</si>
  <si>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</si>
  <si>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</si>
  <si>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</si>
  <si>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</si>
  <si>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</si>
  <si>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</si>
  <si>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</si>
  <si>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</si>
  <si>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</si>
  <si>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</si>
  <si>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</si>
  <si>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</si>
  <si>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</si>
  <si>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</si>
  <si>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</si>
  <si>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</si>
  <si>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</si>
  <si>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</si>
  <si>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</si>
  <si>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</si>
  <si>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</si>
  <si>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</si>
  <si>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</si>
  <si>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</si>
  <si>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</si>
  <si>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</si>
  <si>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</si>
  <si>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</si>
  <si>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</si>
  <si>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</si>
  <si>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</si>
  <si>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</si>
  <si>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</si>
  <si>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</si>
  <si>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</si>
  <si>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</si>
  <si>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</si>
  <si>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</si>
  <si>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</si>
  <si>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</si>
  <si>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</si>
  <si>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</si>
  <si>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</si>
  <si>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</si>
  <si>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</si>
  <si>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</si>
  <si>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</si>
  <si>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</si>
  <si>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</si>
  <si>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</si>
  <si>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</si>
  <si>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</si>
  <si>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</si>
  <si>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</si>
  <si>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</si>
  <si>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</si>
  <si>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</si>
  <si>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</si>
  <si>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</si>
  <si>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</si>
  <si>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</si>
  <si>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</si>
  <si>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</si>
  <si>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</si>
  <si>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</si>
  <si>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</si>
  <si>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</si>
  <si>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</si>
  <si>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</si>
  <si>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</si>
  <si>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</si>
  <si>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</si>
  <si>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</si>
  <si>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</si>
  <si>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</si>
  <si>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</si>
  <si>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</si>
  <si>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</si>
  <si>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</si>
  <si>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</si>
  <si>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</si>
  <si>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</si>
  <si>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</si>
  <si>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</si>
  <si>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</si>
  <si>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</si>
  <si>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</si>
  <si>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</si>
  <si>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</si>
  <si>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</si>
  <si>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</si>
  <si>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</si>
  <si>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</si>
  <si>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</si>
  <si>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</si>
  <si>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</si>
  <si>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</si>
  <si>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</si>
  <si>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</si>
  <si>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</si>
  <si>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</si>
  <si>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</si>
  <si>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</si>
  <si>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</si>
  <si>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</si>
  <si>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</si>
  <si>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</si>
  <si>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</si>
  <si>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</si>
  <si>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</si>
  <si>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</si>
  <si>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</si>
  <si>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</si>
  <si>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</si>
  <si>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</si>
  <si>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</si>
  <si>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</si>
  <si>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</si>
  <si>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</si>
  <si>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</si>
  <si>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</si>
  <si>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</si>
  <si>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</si>
  <si>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</si>
  <si>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</si>
  <si>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</si>
  <si>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</si>
  <si>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</si>
  <si>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</si>
  <si>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</si>
  <si>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</si>
  <si>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</si>
  <si>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</si>
  <si>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</si>
  <si>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</si>
  <si>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</si>
  <si>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</si>
  <si>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</si>
  <si>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</si>
  <si>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</si>
  <si>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</si>
  <si>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</si>
  <si>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</si>
  <si>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</si>
  <si>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</si>
  <si>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</si>
  <si>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</si>
  <si>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</si>
  <si>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</si>
  <si>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</si>
  <si>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</si>
  <si>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</si>
  <si>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</si>
  <si>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</si>
  <si>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</si>
  <si>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</si>
  <si>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</si>
  <si>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</si>
  <si>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</si>
  <si>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</si>
  <si>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</si>
  <si>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</si>
  <si>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</si>
  <si>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</si>
  <si>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</si>
  <si>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</si>
  <si>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</si>
  <si>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</si>
  <si>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</si>
  <si>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</si>
  <si>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</si>
  <si>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</si>
  <si>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</si>
  <si>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</si>
  <si>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</si>
  <si>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</si>
  <si>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</si>
  <si>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</si>
  <si>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</si>
  <si>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</si>
  <si>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</si>
  <si>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</si>
  <si>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</si>
  <si>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</si>
  <si>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</si>
  <si>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</si>
  <si>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</si>
  <si>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</si>
  <si>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</si>
  <si>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</si>
  <si>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</si>
  <si>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</si>
  <si>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</si>
  <si>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</si>
  <si>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</si>
  <si>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</si>
  <si>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</si>
  <si>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</si>
  <si>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</si>
  <si>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</si>
  <si>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</si>
  <si>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</si>
  <si>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</si>
  <si>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</si>
  <si>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</si>
  <si>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</si>
  <si>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</si>
  <si>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</si>
  <si>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</si>
  <si>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</si>
  <si>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</si>
  <si>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</si>
  <si>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</si>
  <si>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</si>
  <si>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</si>
  <si>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</si>
  <si>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</si>
  <si>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</si>
  <si>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</si>
  <si>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</si>
  <si>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</si>
  <si>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</si>
  <si>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</si>
  <si>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</si>
  <si>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</si>
  <si>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</si>
  <si>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</si>
  <si>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</si>
  <si>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</si>
  <si>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</si>
  <si>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</si>
  <si>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</si>
  <si>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</si>
  <si>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</si>
  <si>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</si>
  <si>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</si>
  <si>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</si>
  <si>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</si>
  <si>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</si>
  <si>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</si>
  <si>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</si>
  <si>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</si>
  <si>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</si>
  <si>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</si>
  <si>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</si>
  <si>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</si>
  <si>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</si>
  <si>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</si>
  <si>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</si>
  <si>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</si>
  <si>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</si>
  <si>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</si>
  <si>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</si>
  <si>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</si>
  <si>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</si>
  <si>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</si>
  <si>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</si>
  <si>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</si>
  <si>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</si>
  <si>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</si>
  <si>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</si>
  <si>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</si>
  <si>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</si>
  <si>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</si>
  <si>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</si>
  <si>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</si>
  <si>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</si>
  <si>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</si>
  <si>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</si>
  <si>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</si>
  <si>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</si>
  <si>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</si>
  <si>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</si>
  <si>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</si>
  <si>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</si>
  <si>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</si>
  <si>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</si>
  <si>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</si>
  <si>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</si>
  <si>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</si>
  <si>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</si>
  <si>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</si>
  <si>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</si>
  <si>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</si>
  <si>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</si>
  <si>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</si>
  <si>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</si>
  <si>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</si>
  <si>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</si>
  <si>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</si>
  <si>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</si>
  <si>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</si>
  <si>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</si>
  <si>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</si>
  <si>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</si>
  <si>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</si>
  <si>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</si>
  <si>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</si>
  <si>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</si>
  <si>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</si>
  <si>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</si>
  <si>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</si>
  <si>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</si>
  <si>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</si>
  <si>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</si>
  <si>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</si>
  <si>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</si>
  <si>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</si>
  <si>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</si>
  <si>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</si>
  <si>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</si>
  <si>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</si>
  <si>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</si>
  <si>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</si>
  <si>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</si>
  <si>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</si>
  <si>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</si>
  <si>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</si>
  <si>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</si>
  <si>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</si>
  <si>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</si>
  <si>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</si>
  <si>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</si>
  <si>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</si>
  <si>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</si>
  <si>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</si>
  <si>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</si>
  <si>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</si>
  <si>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</si>
  <si>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</si>
  <si>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</si>
  <si>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</si>
  <si>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</si>
  <si>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</si>
  <si>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</si>
  <si>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</si>
  <si>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</si>
  <si>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</si>
  <si>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</si>
  <si>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</si>
  <si>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</si>
  <si>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</si>
  <si>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</si>
  <si>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</si>
  <si>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</si>
  <si>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</si>
  <si>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</si>
  <si>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</si>
  <si>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</si>
  <si>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</si>
  <si>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</si>
  <si>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</si>
  <si>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</si>
  <si>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</si>
  <si>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</si>
  <si>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</si>
  <si>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</si>
  <si>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</si>
  <si>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</si>
  <si>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</si>
  <si>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</si>
  <si>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</si>
  <si>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</si>
  <si>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</si>
  <si>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</si>
  <si>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</si>
  <si>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</si>
  <si>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</si>
  <si>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</si>
  <si>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</si>
  <si>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</si>
  <si>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</si>
  <si>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</si>
  <si>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</si>
  <si>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</si>
  <si>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</si>
  <si>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</si>
  <si>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</si>
  <si>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</si>
  <si>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</si>
  <si>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</si>
  <si>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</si>
  <si>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</si>
  <si>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</si>
  <si>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</si>
  <si>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</si>
  <si>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</si>
  <si>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</si>
  <si>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</si>
  <si>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</si>
  <si>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</si>
  <si>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</si>
  <si>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</si>
  <si>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</si>
  <si>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</si>
  <si>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</si>
  <si>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</si>
  <si>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</si>
  <si>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</si>
  <si>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</si>
  <si>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</si>
  <si>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</si>
  <si>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</si>
  <si>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</si>
  <si>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</si>
  <si>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</si>
  <si>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</si>
  <si>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</si>
  <si>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</si>
  <si>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</si>
  <si>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</si>
  <si>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</si>
  <si>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</si>
  <si>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</si>
  <si>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</si>
  <si>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</si>
  <si>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</si>
  <si>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</si>
  <si>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</si>
  <si>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</si>
  <si>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</si>
  <si>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</si>
  <si>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</si>
  <si>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</si>
  <si>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</si>
  <si>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</si>
  <si>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</si>
  <si>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</si>
  <si>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</si>
  <si>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</si>
  <si>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</si>
  <si>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</si>
  <si>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</si>
  <si>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</si>
  <si>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</si>
  <si>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</si>
  <si>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</si>
  <si>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</si>
  <si>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</si>
  <si>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</si>
  <si>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</si>
  <si>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</si>
  <si>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</si>
  <si>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</si>
  <si>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</si>
  <si>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</si>
  <si>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</si>
  <si>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</si>
  <si>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</si>
  <si>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</si>
  <si>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</si>
  <si>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</si>
  <si>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</si>
  <si>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</si>
  <si>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</si>
  <si>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</si>
  <si>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</si>
  <si>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</si>
  <si>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</si>
  <si>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</si>
  <si>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</si>
  <si>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</si>
  <si>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</si>
  <si>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</si>
  <si>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</si>
  <si>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</si>
  <si>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</si>
  <si>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</si>
  <si>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</si>
  <si>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</si>
  <si>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</si>
  <si>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</si>
  <si>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</si>
  <si>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</si>
  <si>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</si>
  <si>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</si>
  <si>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</si>
  <si>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</si>
  <si>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</si>
  <si>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</si>
  <si>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</si>
  <si>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</si>
  <si>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</si>
  <si>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</si>
  <si>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</si>
  <si>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</si>
  <si>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</si>
  <si>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</si>
  <si>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</si>
  <si>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</si>
  <si>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</si>
  <si>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</si>
  <si>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</si>
  <si>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</si>
  <si>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</si>
  <si>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</si>
  <si>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</si>
  <si>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</si>
  <si>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</si>
  <si>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</si>
  <si>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</si>
  <si>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</si>
  <si>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</si>
  <si>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</si>
  <si>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</si>
  <si>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</si>
  <si>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</si>
  <si>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</si>
  <si>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</si>
  <si>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</si>
  <si>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</si>
  <si>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</si>
  <si>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</si>
  <si>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</si>
  <si>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</si>
  <si>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</si>
  <si>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</si>
  <si>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</si>
  <si>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</si>
  <si>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</si>
  <si>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</si>
  <si>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</si>
  <si>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</si>
  <si>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</si>
  <si>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</si>
  <si>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</si>
  <si>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</si>
  <si>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</si>
  <si>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</si>
  <si>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</si>
  <si>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</si>
  <si>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</si>
  <si>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</si>
  <si>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</si>
  <si>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</si>
  <si>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</si>
  <si>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</si>
  <si>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</si>
  <si>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</si>
  <si>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</si>
  <si>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</si>
  <si>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</si>
  <si>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</si>
  <si>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</si>
  <si>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</si>
  <si>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</si>
  <si>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</si>
  <si>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</si>
  <si>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</si>
  <si>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</si>
  <si>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</si>
  <si>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</si>
  <si>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</si>
  <si>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</si>
  <si>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</si>
  <si>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</si>
  <si>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</si>
  <si>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</si>
  <si>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</si>
  <si>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</si>
  <si>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</si>
  <si>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</si>
  <si>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</si>
  <si>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</si>
  <si>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</si>
  <si>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</si>
  <si>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</si>
  <si>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</si>
  <si>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</si>
  <si>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</si>
  <si>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</si>
  <si>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</si>
  <si>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</si>
  <si>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</si>
  <si>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</si>
  <si>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</si>
  <si>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</si>
  <si>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</si>
  <si>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</si>
  <si>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</si>
  <si>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</si>
  <si>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</si>
  <si>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</si>
  <si>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</si>
  <si>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</si>
  <si>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</si>
  <si>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</si>
  <si>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</si>
  <si>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</si>
  <si>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</si>
  <si>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</si>
  <si>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</si>
  <si>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</si>
  <si>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</si>
  <si>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</si>
  <si>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</si>
  <si>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</si>
  <si>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</si>
  <si>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</si>
  <si>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</si>
  <si>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</si>
  <si>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</si>
  <si>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</si>
  <si>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</si>
  <si>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</si>
  <si>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</si>
  <si>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</si>
  <si>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</si>
  <si>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</si>
  <si>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</si>
  <si>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</si>
  <si>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</si>
  <si>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</si>
  <si>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</si>
  <si>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</si>
  <si>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</si>
  <si>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</si>
  <si>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</si>
  <si>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</si>
  <si>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</si>
  <si>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</si>
  <si>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</si>
  <si>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</si>
  <si>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</si>
  <si>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</si>
  <si>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</si>
  <si>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</si>
  <si>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</si>
  <si>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</si>
  <si>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</si>
  <si>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</si>
  <si>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</si>
  <si>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</si>
  <si>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</si>
  <si>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</si>
  <si>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</si>
  <si>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</si>
  <si>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</si>
  <si>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</si>
  <si>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</si>
  <si>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</si>
  <si>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</si>
  <si>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</si>
  <si>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</si>
  <si>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</si>
  <si>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</si>
  <si>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</si>
  <si>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</si>
  <si>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</si>
  <si>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</si>
  <si>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</si>
  <si>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</si>
  <si>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</si>
  <si>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</si>
  <si>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</si>
  <si>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</si>
  <si>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</si>
  <si>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</si>
  <si>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</si>
  <si>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</si>
  <si>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</si>
  <si>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</si>
  <si>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</si>
  <si>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</si>
  <si>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</si>
  <si>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</si>
  <si>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</si>
  <si>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</si>
  <si>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</si>
  <si>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</si>
  <si>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</si>
  <si>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</si>
  <si>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</si>
  <si>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</si>
  <si>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</si>
  <si>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</si>
  <si>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</si>
  <si>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</si>
  <si>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</si>
  <si>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</si>
  <si>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</si>
  <si>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</si>
  <si>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</si>
  <si>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</si>
  <si>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</si>
  <si>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</si>
  <si>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</si>
  <si>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</si>
  <si>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</si>
  <si>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</si>
  <si>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</si>
  <si>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</si>
  <si>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</si>
  <si>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</si>
  <si>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</si>
  <si>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</si>
  <si>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</si>
  <si>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</si>
  <si>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</si>
  <si>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</si>
  <si>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</si>
  <si>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</si>
  <si>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</si>
  <si>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</si>
  <si>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</si>
  <si>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</si>
  <si>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</si>
  <si>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</si>
  <si>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</si>
  <si>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</si>
  <si>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</si>
  <si>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</si>
  <si>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</si>
  <si>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</si>
  <si>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</si>
  <si>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</si>
  <si>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</si>
  <si>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</si>
  <si>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</si>
  <si>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</si>
  <si>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</si>
  <si>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</si>
  <si>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</si>
  <si>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</si>
  <si>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</si>
  <si>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</si>
  <si>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</si>
  <si>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</si>
  <si>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</si>
  <si>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</si>
  <si>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</si>
  <si>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</si>
  <si>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</si>
  <si>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</si>
  <si>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</si>
  <si>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</si>
  <si>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</si>
  <si>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</si>
  <si>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</si>
  <si>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</si>
  <si>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</si>
  <si>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</si>
  <si>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</si>
  <si>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</si>
  <si>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</si>
  <si>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</si>
  <si>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</si>
  <si>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</si>
  <si>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</si>
  <si>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</si>
  <si>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</si>
  <si>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</si>
  <si>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</si>
  <si>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</si>
  <si>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</si>
  <si>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</si>
  <si>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</si>
  <si>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</si>
  <si>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</si>
  <si>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</si>
  <si>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</si>
  <si>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</si>
  <si>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</si>
  <si>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</si>
  <si>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</si>
  <si>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</si>
  <si>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</si>
  <si>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</si>
  <si>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</si>
  <si>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</si>
  <si>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</si>
  <si>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</si>
  <si>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</si>
  <si>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</si>
  <si>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</si>
  <si>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</si>
  <si>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</si>
  <si>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</si>
  <si>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</si>
  <si>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</si>
  <si>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</si>
  <si>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</si>
  <si>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</si>
  <si>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</si>
  <si>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</si>
  <si>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</si>
  <si>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</si>
  <si>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</si>
  <si>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</si>
  <si>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</si>
  <si>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</si>
  <si>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</si>
  <si>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</si>
  <si>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</si>
  <si>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</si>
  <si>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</si>
  <si>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</si>
  <si>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</si>
  <si>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</si>
  <si>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</si>
  <si>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</si>
  <si>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</si>
  <si>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</si>
  <si>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</si>
  <si>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</si>
  <si>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</si>
  <si>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</si>
  <si>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</si>
  <si>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</si>
  <si>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</si>
  <si>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</si>
  <si>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</si>
  <si>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</si>
  <si>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</si>
  <si>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</si>
  <si>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</si>
  <si>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</si>
  <si>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</si>
  <si>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</si>
  <si>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</si>
  <si>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</si>
  <si>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</si>
  <si>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</si>
  <si>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</si>
  <si>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</si>
  <si>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</si>
  <si>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</si>
  <si>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</si>
  <si>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</si>
  <si>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</si>
  <si>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</si>
  <si>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</si>
  <si>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</si>
  <si>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</si>
  <si>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</si>
  <si>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</si>
  <si>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</si>
  <si>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</si>
  <si>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</si>
  <si>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</si>
  <si>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</si>
  <si>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</si>
  <si>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</si>
  <si>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</si>
  <si>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</si>
  <si>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</si>
  <si>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</si>
  <si>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</si>
  <si>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</si>
  <si>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</si>
  <si>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</si>
  <si>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</si>
  <si>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</si>
  <si>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</si>
  <si>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</si>
  <si>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</si>
  <si>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</si>
  <si>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</si>
  <si>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</si>
  <si>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</si>
  <si>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</si>
  <si>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</si>
  <si>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</si>
  <si>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</si>
  <si>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</si>
  <si>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</si>
  <si>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</si>
  <si>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</si>
  <si>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</si>
  <si>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</si>
  <si>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</si>
  <si>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</si>
  <si>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</si>
  <si>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</si>
  <si>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</si>
  <si>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</si>
  <si>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</si>
  <si>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</si>
  <si>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</si>
  <si>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</si>
  <si>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</si>
  <si>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</si>
  <si>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</si>
  <si>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</si>
  <si>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</si>
  <si>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</si>
  <si>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</si>
  <si>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</si>
  <si>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</si>
  <si>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</si>
  <si>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</si>
  <si>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</si>
  <si>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</si>
  <si>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</si>
  <si>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</si>
  <si>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</si>
  <si>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</si>
  <si>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</si>
  <si>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</si>
  <si>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</si>
  <si>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</si>
  <si>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</si>
  <si>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</si>
  <si>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</si>
  <si>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</si>
  <si>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</si>
  <si>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</si>
  <si>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</si>
  <si>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</si>
  <si>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</si>
  <si>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</si>
  <si>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</si>
  <si>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</si>
  <si>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</si>
  <si>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</si>
  <si>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</si>
  <si>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</si>
  <si>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</si>
  <si>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</si>
  <si>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</si>
  <si>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</si>
  <si>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</si>
  <si>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</si>
  <si>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</si>
  <si>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</si>
  <si>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</si>
  <si>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</si>
  <si>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</si>
  <si>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</si>
  <si>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</si>
  <si>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</si>
  <si>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</si>
  <si>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</si>
  <si>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</si>
  <si>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</si>
  <si>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</si>
  <si>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</si>
  <si>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</si>
  <si>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</si>
  <si>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</si>
  <si>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</si>
  <si>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</si>
  <si>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</si>
  <si>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</si>
  <si>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</si>
  <si>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</si>
  <si>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</si>
  <si>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</si>
  <si>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</si>
  <si>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</si>
  <si>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</si>
  <si>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</si>
  <si>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</si>
  <si>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</si>
  <si>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</si>
  <si>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</si>
  <si>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</si>
  <si>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</si>
  <si>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</si>
  <si>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</si>
  <si>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</si>
  <si>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</si>
  <si>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</si>
  <si>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</si>
  <si>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</si>
  <si>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</si>
  <si>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</si>
  <si>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</si>
  <si>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</si>
  <si>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</si>
  <si>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</si>
  <si>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</si>
  <si>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</si>
  <si>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</si>
  <si>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</si>
  <si>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</si>
  <si>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</si>
  <si>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</si>
  <si>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</si>
  <si>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</si>
  <si>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</si>
  <si>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</si>
  <si>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</si>
  <si>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</si>
  <si>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</si>
  <si>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</si>
  <si>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</si>
  <si>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</si>
  <si>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</si>
  <si>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</si>
  <si>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</si>
  <si>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</si>
  <si>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</si>
  <si>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</si>
  <si>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</si>
  <si>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</si>
  <si>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</si>
  <si>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</si>
  <si>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</si>
  <si>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</si>
  <si>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</si>
  <si>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</si>
  <si>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</si>
  <si>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</si>
  <si>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</si>
  <si>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</si>
  <si>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</si>
  <si>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</si>
  <si>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</si>
  <si>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</si>
  <si>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</si>
  <si>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</si>
  <si>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</si>
  <si>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</si>
  <si>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</si>
  <si>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</si>
  <si>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</si>
  <si>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</si>
  <si>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</si>
  <si>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</si>
  <si>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</si>
  <si>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</si>
  <si>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</si>
  <si>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</si>
  <si>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</si>
  <si>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</si>
  <si>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</si>
  <si>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</si>
  <si>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</si>
  <si>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</si>
  <si>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</si>
  <si>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</si>
  <si>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</si>
  <si>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</si>
  <si>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</si>
  <si>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</si>
  <si>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</si>
  <si>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</si>
  <si>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</si>
  <si>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</si>
  <si>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</si>
  <si>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</si>
  <si>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</si>
  <si>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</si>
  <si>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</si>
  <si>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</si>
  <si>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</si>
  <si>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</si>
  <si>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</si>
  <si>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</si>
  <si>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</si>
  <si>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</si>
  <si>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</si>
  <si>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</si>
  <si>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</si>
  <si>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</si>
  <si>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</si>
  <si>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</si>
  <si>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</si>
  <si>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</si>
  <si>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</si>
  <si>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</si>
  <si>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</si>
  <si>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</si>
  <si>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</si>
  <si>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</si>
  <si>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</si>
  <si>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</si>
  <si>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</si>
  <si>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</si>
  <si>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</si>
  <si>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</si>
  <si>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</si>
  <si>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</si>
  <si>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</si>
  <si>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</si>
  <si>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</si>
  <si>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</si>
  <si>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</si>
  <si>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</si>
  <si>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</si>
  <si>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</si>
  <si>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</si>
  <si>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</si>
  <si>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</si>
  <si>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</si>
  <si>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</si>
  <si>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</si>
  <si>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</si>
  <si>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</si>
  <si>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</si>
  <si>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</si>
  <si>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</si>
  <si>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</si>
  <si>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</si>
  <si>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</si>
  <si>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</si>
  <si>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</si>
  <si>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</si>
  <si>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</si>
  <si>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</si>
  <si>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</si>
  <si>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</si>
  <si>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</si>
  <si>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</si>
  <si>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</si>
  <si>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</si>
  <si>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</si>
  <si>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</si>
  <si>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</si>
  <si>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</si>
  <si>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</si>
  <si>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</si>
  <si>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</si>
  <si>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</si>
  <si>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</si>
  <si>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</si>
  <si>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</si>
  <si>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</si>
  <si>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</si>
  <si>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</si>
  <si>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</si>
  <si>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</si>
  <si>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</si>
  <si>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</si>
  <si>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</si>
  <si>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</si>
  <si>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</si>
  <si>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</si>
  <si>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</si>
  <si>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</si>
  <si>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</si>
  <si>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</si>
  <si>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</si>
  <si>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</si>
  <si>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</si>
  <si>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</si>
  <si>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</si>
  <si>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</si>
  <si>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</si>
  <si>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</si>
  <si>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</si>
  <si>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</si>
  <si>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</si>
  <si>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</si>
  <si>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</si>
  <si>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</si>
  <si>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</si>
  <si>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</si>
  <si>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</si>
  <si>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</si>
  <si>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</si>
  <si>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</si>
  <si>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</si>
  <si>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</si>
  <si>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</si>
  <si>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</si>
  <si>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</si>
  <si>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</si>
  <si>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</si>
  <si>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</si>
  <si>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</si>
  <si>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</si>
  <si>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</si>
  <si>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</si>
  <si>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</si>
  <si>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</si>
  <si>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</si>
  <si>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</si>
  <si>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</si>
  <si>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</si>
  <si>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</si>
  <si>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</si>
  <si>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</si>
  <si>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</si>
  <si>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</si>
  <si>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</si>
  <si>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</si>
  <si>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</si>
  <si>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</si>
  <si>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</si>
  <si>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</si>
  <si>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</si>
  <si>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</si>
  <si>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</si>
  <si>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</si>
  <si>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</si>
  <si>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</si>
  <si>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</si>
  <si>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</si>
  <si>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</si>
  <si>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</si>
  <si>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</si>
  <si>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</si>
  <si>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</si>
  <si>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</si>
  <si>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</si>
  <si>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</si>
  <si>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</si>
  <si>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</si>
  <si>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</si>
  <si>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</si>
  <si>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</si>
  <si>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</si>
  <si>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</si>
  <si>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</si>
  <si>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</si>
  <si>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</si>
  <si>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</si>
  <si>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</si>
  <si>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</si>
  <si>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</si>
  <si>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</si>
  <si>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</si>
  <si>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</si>
  <si>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</si>
  <si>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</si>
  <si>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</si>
  <si>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</si>
  <si>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</si>
  <si>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</si>
  <si>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</si>
  <si>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</si>
  <si>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</si>
  <si>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</si>
  <si>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</si>
  <si>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</si>
  <si>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</si>
  <si>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</si>
  <si>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</si>
  <si>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</si>
  <si>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</si>
  <si>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</si>
  <si>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</si>
  <si>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</si>
  <si>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</si>
  <si>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</si>
  <si>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</si>
  <si>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</si>
  <si>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</si>
  <si>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</si>
  <si>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</si>
  <si>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</si>
  <si>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</si>
  <si>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</si>
  <si>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</si>
  <si>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</si>
  <si>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</si>
  <si>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</si>
  <si>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</si>
  <si>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</si>
  <si>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</si>
  <si>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</si>
  <si>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</si>
  <si>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</si>
  <si>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</si>
  <si>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</si>
  <si>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</si>
  <si>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</si>
  <si>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</si>
  <si>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</si>
  <si>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</si>
  <si>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</si>
  <si>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</si>
  <si>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</si>
  <si>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</si>
  <si>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</si>
  <si>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</si>
  <si>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</si>
  <si>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</si>
  <si>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</si>
  <si>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</si>
  <si>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</si>
  <si>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</si>
  <si>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</si>
  <si>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</si>
  <si>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</si>
  <si>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</si>
  <si>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</si>
  <si>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</si>
  <si>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</si>
  <si>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</si>
  <si>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</si>
  <si>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</si>
  <si>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</si>
  <si>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</si>
  <si>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</si>
  <si>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</si>
  <si>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</si>
  <si>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</si>
  <si>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</si>
  <si>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</si>
  <si>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</si>
  <si>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</si>
  <si>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</si>
  <si>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</si>
  <si>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</si>
  <si>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</si>
  <si>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</si>
  <si>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</si>
  <si>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</si>
  <si>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</si>
  <si>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</si>
  <si>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</si>
  <si>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</si>
  <si>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</si>
  <si>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</si>
  <si>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</si>
  <si>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</si>
  <si>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</si>
  <si>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</si>
  <si>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</si>
  <si>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</si>
  <si>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</si>
  <si>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</si>
  <si>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</si>
  <si>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</si>
  <si>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</si>
  <si>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</si>
  <si>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</si>
  <si>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</si>
  <si>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</si>
  <si>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</si>
  <si>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</si>
  <si>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</si>
  <si>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</si>
  <si>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</si>
  <si>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</si>
  <si>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</si>
  <si>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</si>
  <si>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</si>
  <si>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</si>
  <si>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</si>
  <si>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</si>
  <si>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</si>
  <si>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</si>
  <si>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</si>
  <si>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</si>
  <si>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</si>
  <si>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</si>
  <si>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</si>
  <si>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</si>
  <si>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</si>
  <si>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</si>
  <si>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</si>
  <si>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</si>
  <si>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</si>
  <si>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</si>
  <si>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</si>
  <si>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</si>
  <si>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</si>
  <si>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</si>
  <si>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</si>
  <si>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</si>
  <si>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</si>
  <si>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</si>
  <si>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</si>
  <si>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</si>
  <si>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</si>
  <si>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</si>
  <si>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</si>
  <si>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</si>
  <si>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</si>
  <si>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</si>
  <si>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</si>
  <si>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</si>
  <si>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</si>
  <si>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</si>
  <si>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</si>
  <si>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</si>
  <si>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</si>
  <si>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</si>
  <si>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</si>
  <si>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</si>
  <si>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</si>
  <si>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</si>
  <si>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</si>
  <si>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</si>
  <si>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</si>
  <si>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</si>
  <si>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</si>
  <si>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</si>
  <si>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</si>
  <si>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</si>
  <si>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</si>
  <si>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</si>
  <si>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</si>
  <si>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</si>
  <si>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</si>
  <si>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</si>
  <si>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</si>
  <si>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</si>
  <si>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</si>
  <si>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</si>
  <si>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</si>
  <si>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</si>
  <si>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</si>
  <si>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</si>
  <si>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</si>
  <si>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</si>
  <si>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</si>
  <si>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</si>
  <si>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</si>
  <si>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</si>
  <si>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</si>
  <si>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</si>
  <si>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</si>
  <si>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</si>
  <si>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</si>
  <si>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</si>
  <si>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</si>
  <si>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</si>
  <si>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</si>
  <si>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</si>
  <si>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</si>
  <si>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</si>
  <si>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</si>
  <si>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</si>
  <si>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</si>
  <si>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</si>
  <si>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</si>
  <si>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</si>
  <si>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</si>
  <si>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</si>
  <si>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</si>
  <si>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</si>
  <si>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</si>
  <si>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</si>
  <si>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</si>
  <si>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</si>
  <si>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</si>
  <si>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</si>
  <si>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</si>
  <si>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</si>
  <si>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</si>
  <si>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</si>
  <si>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</si>
  <si>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</si>
  <si>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</si>
  <si>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</si>
  <si>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</si>
  <si>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</si>
  <si>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</si>
  <si>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</si>
  <si>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</si>
  <si>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</si>
  <si>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</si>
  <si>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</si>
  <si>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</si>
  <si>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</si>
  <si>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</si>
  <si>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</si>
  <si>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</si>
  <si>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</si>
  <si>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</si>
  <si>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</si>
  <si>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</si>
  <si>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</si>
  <si>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</si>
  <si>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</si>
  <si>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</si>
  <si>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</si>
  <si>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</si>
  <si>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</si>
  <si>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</si>
  <si>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</si>
  <si>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</si>
  <si>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</si>
  <si>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</si>
  <si>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</si>
  <si>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</si>
  <si>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</si>
  <si>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</si>
  <si>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</si>
  <si>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</si>
  <si>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</si>
  <si>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</si>
  <si>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</si>
  <si>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</si>
  <si>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</si>
  <si>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</si>
  <si>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</si>
  <si>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</si>
  <si>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</si>
  <si>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</si>
  <si>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</si>
  <si>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</si>
  <si>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</si>
  <si>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</si>
  <si>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</si>
  <si>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</si>
  <si>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</si>
  <si>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</si>
  <si>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</si>
  <si>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</si>
  <si>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</si>
  <si>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</si>
  <si>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</si>
  <si>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</si>
  <si>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</si>
  <si>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</si>
  <si>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</si>
  <si>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</si>
  <si>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</si>
  <si>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</si>
  <si>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</si>
  <si>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</si>
  <si>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</si>
  <si>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</si>
  <si>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</si>
  <si>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</si>
  <si>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</si>
  <si>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</si>
  <si>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</si>
  <si>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</si>
  <si>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</si>
  <si>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</si>
  <si>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</si>
  <si>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</si>
  <si>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</si>
  <si>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</si>
  <si>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</si>
  <si>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</si>
  <si>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</si>
  <si>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</si>
  <si>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</si>
  <si>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</si>
  <si>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</si>
  <si>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</si>
  <si>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</si>
  <si>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</si>
  <si>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</si>
  <si>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</si>
  <si>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</si>
  <si>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</si>
  <si>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</si>
  <si>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</si>
  <si>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</si>
  <si>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</si>
  <si>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</si>
  <si>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</si>
  <si>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</si>
  <si>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</si>
  <si>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</si>
  <si>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</si>
  <si>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</si>
  <si>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</si>
  <si>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</si>
  <si>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</si>
  <si>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</si>
  <si>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</si>
  <si>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</si>
  <si>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</si>
  <si>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</si>
  <si>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</si>
  <si>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</si>
  <si>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</si>
  <si>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</si>
  <si>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</si>
  <si>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</si>
  <si>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</si>
  <si>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</si>
  <si>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</si>
  <si>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</si>
  <si>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</si>
  <si>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</si>
  <si>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</si>
  <si>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</si>
  <si>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</si>
  <si>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</si>
  <si>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</si>
  <si>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</si>
  <si>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</si>
  <si>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</si>
  <si>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</si>
  <si>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</si>
  <si>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</si>
  <si>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</si>
  <si>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</si>
  <si>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</si>
  <si>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</si>
  <si>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</si>
  <si>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</si>
  <si>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</si>
  <si>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</si>
  <si>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</si>
  <si>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</si>
  <si>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</si>
  <si>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</si>
  <si>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</si>
  <si>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</si>
  <si>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</si>
  <si>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</si>
  <si>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</si>
  <si>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</si>
  <si>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</si>
  <si>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</si>
  <si>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</si>
  <si>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</si>
  <si>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</si>
  <si>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</si>
  <si>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</si>
  <si>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</si>
  <si>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</si>
  <si>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</si>
  <si>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</si>
  <si>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</si>
  <si>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</si>
  <si>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</si>
  <si>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</si>
  <si>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</si>
  <si>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</si>
  <si>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</si>
  <si>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</si>
  <si>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</si>
  <si>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</si>
  <si>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</si>
  <si>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</si>
  <si>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</si>
  <si>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</si>
  <si>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</si>
  <si>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</si>
  <si>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</si>
  <si>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</si>
  <si>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</si>
  <si>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</si>
  <si>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</si>
  <si>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</si>
  <si>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</si>
  <si>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</si>
  <si>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</si>
  <si>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</si>
  <si>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</si>
  <si>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</si>
  <si>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</si>
  <si>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</si>
  <si>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</si>
  <si>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</si>
  <si>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</si>
  <si>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</si>
  <si>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</si>
  <si>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</si>
  <si>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</si>
  <si>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</si>
  <si>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</si>
  <si>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</si>
  <si>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</si>
  <si>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</si>
  <si>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</si>
  <si>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</si>
  <si>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</si>
  <si>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</si>
  <si>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</si>
  <si>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</si>
  <si>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</si>
  <si>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</si>
  <si>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</si>
  <si>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</si>
  <si>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</si>
  <si>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</si>
  <si>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</si>
  <si>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</si>
  <si>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</si>
  <si>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</si>
  <si>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</si>
  <si>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</si>
  <si>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</si>
  <si>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</si>
  <si>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</si>
  <si>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</si>
  <si>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</si>
  <si>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</si>
  <si>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</si>
  <si>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</si>
  <si>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</si>
  <si>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</si>
  <si>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</si>
  <si>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</si>
  <si>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</si>
  <si>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</si>
  <si>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</si>
  <si>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</si>
  <si>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</si>
  <si>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</si>
  <si>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</si>
  <si>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</si>
  <si>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</si>
  <si>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</si>
  <si>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</si>
  <si>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</si>
  <si>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</si>
  <si>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</si>
  <si>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</si>
  <si>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</si>
  <si>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</si>
  <si>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</si>
  <si>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</si>
  <si>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</si>
  <si>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</si>
  <si>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</si>
  <si>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</si>
  <si>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</si>
  <si>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</si>
  <si>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</si>
  <si>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</si>
  <si>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</si>
  <si>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</si>
  <si>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</si>
  <si>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</si>
  <si>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</si>
  <si>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</si>
  <si>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</si>
  <si>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</si>
  <si>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</si>
  <si>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</si>
  <si>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</si>
  <si>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</si>
  <si>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</si>
  <si>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</si>
  <si>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</si>
  <si>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</si>
  <si>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</si>
  <si>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</si>
  <si>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</si>
  <si>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</si>
  <si>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</si>
  <si>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</si>
  <si>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</si>
  <si>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</si>
  <si>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</si>
  <si>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</si>
  <si>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</si>
  <si>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</si>
  <si>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</si>
  <si>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</si>
  <si>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</si>
  <si>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</si>
  <si>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</si>
  <si>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</si>
  <si>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</si>
  <si>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</si>
  <si>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</si>
  <si>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</si>
  <si>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</si>
  <si>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</si>
  <si>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</si>
  <si>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</si>
  <si>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</si>
  <si>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</si>
  <si>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</si>
  <si>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</si>
  <si>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</si>
  <si>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</si>
  <si>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</si>
  <si>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</si>
  <si>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</si>
  <si>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</si>
  <si>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</si>
  <si>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</si>
  <si>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</si>
  <si>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</si>
  <si>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</si>
  <si>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</si>
  <si>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</si>
  <si>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</si>
  <si>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</si>
  <si>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</si>
  <si>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</si>
  <si>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</si>
  <si>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</si>
  <si>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</si>
  <si>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</si>
  <si>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</si>
  <si>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</si>
  <si>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</si>
  <si>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</si>
  <si>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</si>
  <si>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</si>
  <si>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</si>
  <si>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</si>
  <si>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</si>
  <si>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</si>
  <si>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 xml:space="preserve">Category and 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</si>
  <si>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</si>
  <si>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</si>
  <si>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</si>
  <si>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</si>
  <si>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</si>
  <si>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</si>
  <si>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</si>
  <si>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</si>
  <si>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</si>
  <si>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</si>
  <si>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</si>
  <si>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</si>
  <si>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</si>
  <si>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</si>
  <si>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</si>
  <si>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</si>
  <si>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</si>
  <si>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</si>
  <si>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</si>
  <si>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</si>
  <si>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</si>
  <si>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</si>
  <si>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</si>
  <si>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</si>
  <si>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</si>
  <si>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</si>
  <si>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</si>
  <si>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</si>
  <si>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</si>
  <si>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</si>
  <si>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</si>
  <si>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</si>
  <si>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</si>
  <si>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</si>
  <si>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</si>
  <si>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</si>
  <si>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</si>
  <si>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</si>
  <si>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</si>
  <si>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</si>
  <si>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</si>
  <si>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</si>
  <si>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</si>
  <si>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</si>
  <si>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</si>
  <si>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</si>
  <si>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</si>
  <si>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</si>
  <si>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</si>
  <si>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</si>
  <si>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</si>
  <si>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</si>
  <si>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</si>
  <si>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</si>
  <si>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</si>
  <si>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</si>
  <si>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</si>
  <si>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Conversion.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</si>
  <si>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</si>
  <si>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</si>
  <si>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</si>
  <si>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</si>
  <si>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</si>
  <si>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</si>
  <si>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</si>
  <si>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</si>
  <si>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</si>
  <si>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</si>
  <si>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</si>
  <si>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</si>
  <si>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</si>
  <si>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</si>
  <si>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</si>
  <si>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</si>
  <si>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</si>
  <si>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</si>
  <si>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#Backers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</si>
  <si>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</si>
  <si>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</si>
  <si>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</si>
  <si>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</si>
  <si>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</si>
  <si>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</si>
  <si>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</si>
  <si>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</si>
  <si>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</si>
  <si>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</si>
  <si>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</si>
  <si>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</si>
  <si>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</si>
  <si>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</si>
  <si>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Statistical 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</si>
</sst>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0" fontId="0" fillId="2" borderId="0" xfId="0" applyFont="1" applyFill="1" applyAlignmen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E-43DB-8FAD-EE7B215767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DE-43DB-8FAD-EE7B215767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DE-43DB-8FAD-EE7B215767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DE-43DB-8FAD-EE7B21576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8720063"/>
        <c:axId val="1338716735"/>
      </c:barChart>
      <c:catAx>
        <c:axId val="133872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16735"/>
        <c:crosses val="autoZero"/>
        <c:auto val="1"/>
        <c:lblAlgn val="ctr"/>
        <c:lblOffset val="100"/>
        <c:noMultiLvlLbl val="0"/>
      </c:catAx>
      <c:valAx>
        <c:axId val="133871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2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0-4982-A5A4-C901ED88EF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0-4982-A5A4-C901ED88EF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0-4982-A5A4-C901ED88EFB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0-4982-A5A4-C901ED88EF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91848431"/>
        <c:axId val="1091847183"/>
      </c:barChart>
      <c:catAx>
        <c:axId val="109184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847183"/>
        <c:crosses val="autoZero"/>
        <c:auto val="1"/>
        <c:lblAlgn val="ctr"/>
        <c:lblOffset val="100"/>
        <c:noMultiLvlLbl val="0"/>
      </c:catAx>
      <c:valAx>
        <c:axId val="109184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84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0-462C-9322-AA4C53A37D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0-462C-9322-AA4C53A37D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0-462C-9322-AA4C53A37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529653823"/>
        <c:axId val="1529655071"/>
      </c:lineChart>
      <c:catAx>
        <c:axId val="152965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55071"/>
        <c:crosses val="autoZero"/>
        <c:auto val="1"/>
        <c:lblAlgn val="ctr"/>
        <c:lblOffset val="100"/>
        <c:noMultiLvlLbl val="0"/>
      </c:catAx>
      <c:valAx>
        <c:axId val="1529655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5382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61C56A-8946-436A-AED1-72D097DF1DB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45CDFB9-C947-4058-B923-952FE829E8B4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080BC5-E884-47E5-B767-E0B84C96BBD9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0</xdr:row>
      <xdr:rowOff>71437</xdr:rowOff>
    </xdr:from>
    <xdr:to>
      <xdr:col>14</xdr:col>
      <xdr:colOff>66674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3748B-0683-44AE-835B-1137EB2A0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1</xdr:row>
      <xdr:rowOff>185736</xdr:rowOff>
    </xdr:from>
    <xdr:to>
      <xdr:col>17</xdr:col>
      <xdr:colOff>428625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32B17-1327-40EF-9629-67AB09D89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2</xdr:row>
      <xdr:rowOff>138112</xdr:rowOff>
    </xdr:from>
    <xdr:to>
      <xdr:col>20</xdr:col>
      <xdr:colOff>200025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D8683-993D-4548-A71B-BF5E0C2D5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1F7961-B548-4699-A7D8-930E8DF337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903EDF-40B6-4FF3-9EBB-8CC5FA0AE1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ha.mittal shreha.mittal" refreshedDate="44605.439105092591" createdVersion="7" refreshedVersion="7" minRefreshableVersion="3" recordCount="4116" xr:uid="{019B9959-4208-4E1D-B2C2-AC9CA6D084C2}">
  <cacheSource type="worksheet">
    <worksheetSource ref="A1:Q4117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 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ha.mittal shreha.mittal" refreshedDate="44605.745705671296" createdVersion="7" refreshedVersion="7" minRefreshableVersion="3" recordCount="4116" xr:uid="{B2CE953F-5239-49D7-B449-86A33C419D3F}">
  <cacheSource type="worksheet">
    <worksheetSource ref="A1:S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 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.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  <r>
    <m/>
    <m/>
    <m/>
    <m/>
    <m/>
    <x v="4"/>
    <x v="21"/>
    <m/>
    <m/>
    <m/>
    <m/>
    <m/>
    <m/>
    <m/>
    <x v="9"/>
    <x v="41"/>
    <n v="0"/>
  </r>
  <r>
    <m/>
    <m/>
    <m/>
    <m/>
    <m/>
    <x v="4"/>
    <x v="21"/>
    <m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  <r>
    <m/>
    <m/>
    <m/>
    <m/>
    <m/>
    <x v="4"/>
    <m/>
    <m/>
    <m/>
    <m/>
    <m/>
    <m/>
    <m/>
    <m/>
    <x v="9"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50A2F-7FDB-47C7-A52D-883B979102F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DE321-BF22-4B10-8084-F218137D90F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4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42BE6-77F9-4407-BE53-5E23658D8EB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7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0733FC-D035-4720-A14D-2A1D38B7AE2F}" name="Table1" displayName="Table1" ref="A3:F8" totalsRowShown="0" headerRowDxfId="23">
  <autoFilter ref="A3:F8" xr:uid="{A30733FC-D035-4720-A14D-2A1D38B7AE2F}"/>
  <tableColumns count="6">
    <tableColumn id="1" xr3:uid="{C8C92B6F-4DF8-46A2-A535-43EB052D6811}" name="Name"/>
    <tableColumn id="2" xr3:uid="{B7547F9C-FDCC-4191-877E-F67F9F33E3AA}" name="Blurb" dataDxfId="22">
      <calculatedColumnFormula>VLOOKUP(A4, Kickstarter!B:C, 2, FALSE)</calculatedColumnFormula>
    </tableColumn>
    <tableColumn id="3" xr3:uid="{C1B225E4-F84C-4E6B-B262-E83584E29864}" name="Goal" dataDxfId="21">
      <calculatedColumnFormula>VLOOKUP(A4,Kickstarter!B:D,3,FALSE)</calculatedColumnFormula>
    </tableColumn>
    <tableColumn id="4" xr3:uid="{04BEEAE8-2DF7-4AB0-B1D0-F858438136D7}" name="Pledged" dataDxfId="20">
      <calculatedColumnFormula>VLOOKUP(A4,Kickstarter!B:E,4,FALSE)</calculatedColumnFormula>
    </tableColumn>
    <tableColumn id="5" xr3:uid="{4ED7B0EB-827A-4FF5-A6D0-E39BD014D5B7}" name="Average Donation">
      <calculatedColumnFormula>VLOOKUP(A4,Kickstarter!B:Q,16,FALSE)</calculatedColumnFormula>
    </tableColumn>
    <tableColumn id="6" xr3:uid="{291E18F8-A6D5-401F-9B46-F44FB75F82B2}" name="#Backers">
      <calculatedColumnFormula>VLOOKUP(A4,Kickstarter!B:L,11,FALSE)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82D0B4-2329-4058-A86D-926B21E8E4D7}" name="Table2" displayName="Table2" ref="A1:C14" totalsRowShown="0">
  <autoFilter ref="A1:C14" xr:uid="{7582D0B4-2329-4058-A86D-926B21E8E4D7}"/>
  <tableColumns count="3">
    <tableColumn id="1" xr3:uid="{1EDA2D40-1BDB-423A-830B-86BF7E0EFDC9}" name="Statistical Features"/>
    <tableColumn id="2" xr3:uid="{D48B5A7D-C5D9-4732-975B-AC1FA5B50E08}" name="Successful" dataDxfId="13"/>
    <tableColumn id="3" xr3:uid="{DFC48182-9049-475C-994B-CFD3596B909A}" name="Failed" dataDxfId="12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7"/>
  <sheetViews>
    <sheetView tabSelected="1" topLeftCell="C1" zoomScale="150" zoomScaleNormal="150" workbookViewId="0">
      <pane ySplit="1" topLeftCell="A2" activePane="bottomLeft" state="frozen"/>
      <selection pane="bottomLeft" activeCell="C2" sqref="C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425781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17" bestFit="1" customWidth="1"/>
    <col min="18" max="18" width="30.42578125" style="16" bestFit="1" customWidth="1"/>
    <col min="19" max="19" width="22" style="16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8306</v>
      </c>
      <c r="O1" s="10" t="s">
        <v>8357</v>
      </c>
      <c r="P1" s="1" t="s">
        <v>8358</v>
      </c>
      <c r="Q1" s="1" t="s">
        <v>8305</v>
      </c>
      <c r="R1" s="15" t="s">
        <v>8364</v>
      </c>
      <c r="S1" s="15" t="s">
        <v>8365</v>
      </c>
    </row>
    <row r="2" spans="1:19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3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8307</v>
      </c>
      <c r="P2" s="11" t="s">
        <v>8308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8307</v>
      </c>
      <c r="P3" s="11" t="s">
        <v>8308</v>
      </c>
      <c r="Q3">
        <f t="shared" ref="Q3:Q66" si="0">IFERROR(ROUND(E3/L3,2),0)</f>
        <v>185.48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19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8307</v>
      </c>
      <c r="P4" s="11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8307</v>
      </c>
      <c r="P5" s="11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8307</v>
      </c>
      <c r="P6" s="11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8307</v>
      </c>
      <c r="P7" s="11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8307</v>
      </c>
      <c r="P8" s="11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8307</v>
      </c>
      <c r="P9" s="11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8307</v>
      </c>
      <c r="P10" s="11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8307</v>
      </c>
      <c r="P11" s="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8307</v>
      </c>
      <c r="P12" s="11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8307</v>
      </c>
      <c r="P13" s="11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8307</v>
      </c>
      <c r="P14" s="11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8307</v>
      </c>
      <c r="P15" s="11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8307</v>
      </c>
      <c r="P16" s="11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8307</v>
      </c>
      <c r="P17" s="11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8307</v>
      </c>
      <c r="P18" s="11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8307</v>
      </c>
      <c r="P19" s="11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8307</v>
      </c>
      <c r="P20" s="11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8307</v>
      </c>
      <c r="P21" s="1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8307</v>
      </c>
      <c r="P22" s="11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8307</v>
      </c>
      <c r="P23" s="11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8307</v>
      </c>
      <c r="P24" s="11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8307</v>
      </c>
      <c r="P25" s="11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8307</v>
      </c>
      <c r="P26" s="11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8307</v>
      </c>
      <c r="P27" s="11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8307</v>
      </c>
      <c r="P28" s="11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8307</v>
      </c>
      <c r="P29" s="11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8307</v>
      </c>
      <c r="P30" s="11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8307</v>
      </c>
      <c r="P31" s="1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8307</v>
      </c>
      <c r="P32" s="11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8307</v>
      </c>
      <c r="P33" s="11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8307</v>
      </c>
      <c r="P34" s="11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8307</v>
      </c>
      <c r="P35" s="11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8307</v>
      </c>
      <c r="P36" s="11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8307</v>
      </c>
      <c r="P37" s="11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8307</v>
      </c>
      <c r="P38" s="11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8307</v>
      </c>
      <c r="P39" s="11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8307</v>
      </c>
      <c r="P40" s="11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8307</v>
      </c>
      <c r="P41" s="1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8307</v>
      </c>
      <c r="P42" s="11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8307</v>
      </c>
      <c r="P43" s="11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8307</v>
      </c>
      <c r="P44" s="11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8307</v>
      </c>
      <c r="P45" s="11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8307</v>
      </c>
      <c r="P46" s="11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8307</v>
      </c>
      <c r="P47" s="11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8307</v>
      </c>
      <c r="P48" s="11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8307</v>
      </c>
      <c r="P49" s="11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8307</v>
      </c>
      <c r="P50" s="11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8307</v>
      </c>
      <c r="P51" s="1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8307</v>
      </c>
      <c r="P52" s="11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8307</v>
      </c>
      <c r="P53" s="11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8307</v>
      </c>
      <c r="P54" s="11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8307</v>
      </c>
      <c r="P55" s="11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8307</v>
      </c>
      <c r="P56" s="11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8307</v>
      </c>
      <c r="P57" s="11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8307</v>
      </c>
      <c r="P58" s="11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8307</v>
      </c>
      <c r="P59" s="11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8307</v>
      </c>
      <c r="P60" s="11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8307</v>
      </c>
      <c r="P61" s="1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8307</v>
      </c>
      <c r="P62" s="11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8307</v>
      </c>
      <c r="P63" s="11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8307</v>
      </c>
      <c r="P64" s="11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8307</v>
      </c>
      <c r="P65" s="11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8307</v>
      </c>
      <c r="P66" s="11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8307</v>
      </c>
      <c r="P67" s="11" t="s">
        <v>8309</v>
      </c>
      <c r="Q67">
        <f t="shared" ref="Q67:Q130" si="3">IFERROR(ROUND(E67/L67,2),0)</f>
        <v>132.05000000000001</v>
      </c>
      <c r="R67" s="16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8307</v>
      </c>
      <c r="P68" s="11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8307</v>
      </c>
      <c r="P69" s="11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8307</v>
      </c>
      <c r="P70" s="11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8307</v>
      </c>
      <c r="P71" s="1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8307</v>
      </c>
      <c r="P72" s="11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8307</v>
      </c>
      <c r="P73" s="11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8307</v>
      </c>
      <c r="P74" s="11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8307</v>
      </c>
      <c r="P75" s="11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8307</v>
      </c>
      <c r="P76" s="11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8307</v>
      </c>
      <c r="P77" s="11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8307</v>
      </c>
      <c r="P78" s="11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8307</v>
      </c>
      <c r="P79" s="11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8307</v>
      </c>
      <c r="P80" s="11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8307</v>
      </c>
      <c r="P81" s="1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8307</v>
      </c>
      <c r="P82" s="11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8307</v>
      </c>
      <c r="P83" s="11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8307</v>
      </c>
      <c r="P84" s="11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8307</v>
      </c>
      <c r="P85" s="11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8307</v>
      </c>
      <c r="P86" s="11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8307</v>
      </c>
      <c r="P87" s="11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8307</v>
      </c>
      <c r="P88" s="11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8307</v>
      </c>
      <c r="P89" s="11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8307</v>
      </c>
      <c r="P90" s="11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8307</v>
      </c>
      <c r="P91" s="1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8307</v>
      </c>
      <c r="P92" s="11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8307</v>
      </c>
      <c r="P93" s="11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8307</v>
      </c>
      <c r="P94" s="11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8307</v>
      </c>
      <c r="P95" s="11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8307</v>
      </c>
      <c r="P96" s="11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8307</v>
      </c>
      <c r="P97" s="11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8307</v>
      </c>
      <c r="P98" s="11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8307</v>
      </c>
      <c r="P99" s="11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8307</v>
      </c>
      <c r="P100" s="11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8307</v>
      </c>
      <c r="P101" s="1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8307</v>
      </c>
      <c r="P102" s="11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8307</v>
      </c>
      <c r="P103" s="11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8307</v>
      </c>
      <c r="P104" s="11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8307</v>
      </c>
      <c r="P105" s="11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8307</v>
      </c>
      <c r="P106" s="11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8307</v>
      </c>
      <c r="P107" s="11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8307</v>
      </c>
      <c r="P108" s="11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8307</v>
      </c>
      <c r="P109" s="11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8307</v>
      </c>
      <c r="P110" s="11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8307</v>
      </c>
      <c r="P111" s="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8307</v>
      </c>
      <c r="P112" s="11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8307</v>
      </c>
      <c r="P113" s="11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8307</v>
      </c>
      <c r="P114" s="11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8307</v>
      </c>
      <c r="P115" s="11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8307</v>
      </c>
      <c r="P116" s="11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8307</v>
      </c>
      <c r="P117" s="11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8307</v>
      </c>
      <c r="P118" s="11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8307</v>
      </c>
      <c r="P119" s="11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8307</v>
      </c>
      <c r="P120" s="11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8307</v>
      </c>
      <c r="P121" s="1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8307</v>
      </c>
      <c r="P122" s="11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8307</v>
      </c>
      <c r="P123" s="11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8307</v>
      </c>
      <c r="P124" s="11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8307</v>
      </c>
      <c r="P125" s="11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8307</v>
      </c>
      <c r="P126" s="11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8307</v>
      </c>
      <c r="P127" s="11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8307</v>
      </c>
      <c r="P128" s="11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8307</v>
      </c>
      <c r="P129" s="11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8307</v>
      </c>
      <c r="P130" s="11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8307</v>
      </c>
      <c r="P131" s="11" t="s">
        <v>8310</v>
      </c>
      <c r="Q131">
        <f t="shared" ref="Q131:Q194" si="6">IFERROR(ROUND(E131/L131,2),0)</f>
        <v>0</v>
      </c>
      <c r="R131" s="16">
        <f t="shared" ref="R131:R194" si="7">(((J131/60)/60)/24)+DATE(1970,1,1)</f>
        <v>41882.937303240738</v>
      </c>
      <c r="S131" s="16">
        <f t="shared" ref="S131:S194" si="8">(((I131/60)/60)/24)+DATE(1970,1,1)</f>
        <v>41942.937303240738</v>
      </c>
    </row>
    <row r="132" spans="1:19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8307</v>
      </c>
      <c r="P132" s="11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8307</v>
      </c>
      <c r="P133" s="11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8307</v>
      </c>
      <c r="P134" s="11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8307</v>
      </c>
      <c r="P135" s="11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8307</v>
      </c>
      <c r="P136" s="11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8307</v>
      </c>
      <c r="P137" s="11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8307</v>
      </c>
      <c r="P138" s="11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8307</v>
      </c>
      <c r="P139" s="11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8307</v>
      </c>
      <c r="P140" s="11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8307</v>
      </c>
      <c r="P141" s="1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8307</v>
      </c>
      <c r="P142" s="11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8307</v>
      </c>
      <c r="P143" s="11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8307</v>
      </c>
      <c r="P144" s="11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8307</v>
      </c>
      <c r="P145" s="11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8307</v>
      </c>
      <c r="P146" s="11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8307</v>
      </c>
      <c r="P147" s="11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8307</v>
      </c>
      <c r="P148" s="11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8307</v>
      </c>
      <c r="P149" s="11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8307</v>
      </c>
      <c r="P150" s="11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8307</v>
      </c>
      <c r="P151" s="1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8307</v>
      </c>
      <c r="P152" s="11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8307</v>
      </c>
      <c r="P153" s="11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8307</v>
      </c>
      <c r="P154" s="11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8307</v>
      </c>
      <c r="P155" s="11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8307</v>
      </c>
      <c r="P156" s="11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8307</v>
      </c>
      <c r="P157" s="11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8307</v>
      </c>
      <c r="P158" s="11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8307</v>
      </c>
      <c r="P159" s="11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8307</v>
      </c>
      <c r="P160" s="11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8307</v>
      </c>
      <c r="P161" s="1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8307</v>
      </c>
      <c r="P162" s="11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8307</v>
      </c>
      <c r="P163" s="11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8307</v>
      </c>
      <c r="P164" s="11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8307</v>
      </c>
      <c r="P165" s="11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8307</v>
      </c>
      <c r="P166" s="11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8307</v>
      </c>
      <c r="P167" s="11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8307</v>
      </c>
      <c r="P168" s="11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8307</v>
      </c>
      <c r="P169" s="11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8307</v>
      </c>
      <c r="P170" s="11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8307</v>
      </c>
      <c r="P171" s="1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8307</v>
      </c>
      <c r="P172" s="11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8307</v>
      </c>
      <c r="P173" s="11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8307</v>
      </c>
      <c r="P174" s="11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8307</v>
      </c>
      <c r="P175" s="11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8307</v>
      </c>
      <c r="P176" s="11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8307</v>
      </c>
      <c r="P177" s="11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8307</v>
      </c>
      <c r="P178" s="11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8307</v>
      </c>
      <c r="P179" s="11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8307</v>
      </c>
      <c r="P180" s="11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8307</v>
      </c>
      <c r="P181" s="1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8307</v>
      </c>
      <c r="P182" s="11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8307</v>
      </c>
      <c r="P183" s="11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8307</v>
      </c>
      <c r="P184" s="11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8307</v>
      </c>
      <c r="P185" s="11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8307</v>
      </c>
      <c r="P186" s="11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8307</v>
      </c>
      <c r="P187" s="11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8307</v>
      </c>
      <c r="P188" s="11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8307</v>
      </c>
      <c r="P189" s="11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8307</v>
      </c>
      <c r="P190" s="11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8307</v>
      </c>
      <c r="P191" s="1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8307</v>
      </c>
      <c r="P192" s="11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8307</v>
      </c>
      <c r="P193" s="11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8307</v>
      </c>
      <c r="P194" s="11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8307</v>
      </c>
      <c r="P195" s="11" t="s">
        <v>8311</v>
      </c>
      <c r="Q195">
        <f t="shared" ref="Q195:Q258" si="9">IFERROR(ROUND(E195/L195,2),0)</f>
        <v>0</v>
      </c>
      <c r="R195" s="16">
        <f t="shared" ref="R195:R258" si="10">(((J195/60)/60)/24)+DATE(1970,1,1)</f>
        <v>41911.934791666667</v>
      </c>
      <c r="S195" s="16">
        <f t="shared" ref="S195:S258" si="11">(((I195/60)/60)/24)+DATE(1970,1,1)</f>
        <v>41971.976458333331</v>
      </c>
    </row>
    <row r="196" spans="1:19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8307</v>
      </c>
      <c r="P196" s="11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8307</v>
      </c>
      <c r="P197" s="11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8307</v>
      </c>
      <c r="P198" s="11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8307</v>
      </c>
      <c r="P199" s="11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8307</v>
      </c>
      <c r="P200" s="11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8307</v>
      </c>
      <c r="P201" s="1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8307</v>
      </c>
      <c r="P202" s="11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8307</v>
      </c>
      <c r="P203" s="11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8307</v>
      </c>
      <c r="P204" s="11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8307</v>
      </c>
      <c r="P205" s="11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8307</v>
      </c>
      <c r="P206" s="11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8307</v>
      </c>
      <c r="P207" s="11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8307</v>
      </c>
      <c r="P208" s="11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8307</v>
      </c>
      <c r="P209" s="11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8307</v>
      </c>
      <c r="P210" s="11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8307</v>
      </c>
      <c r="P211" s="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8307</v>
      </c>
      <c r="P212" s="11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8307</v>
      </c>
      <c r="P213" s="11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8307</v>
      </c>
      <c r="P214" s="11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8307</v>
      </c>
      <c r="P215" s="11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8307</v>
      </c>
      <c r="P216" s="11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8307</v>
      </c>
      <c r="P217" s="11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8307</v>
      </c>
      <c r="P218" s="11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8307</v>
      </c>
      <c r="P219" s="11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8307</v>
      </c>
      <c r="P220" s="11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8307</v>
      </c>
      <c r="P221" s="1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8307</v>
      </c>
      <c r="P222" s="11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8307</v>
      </c>
      <c r="P223" s="11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8307</v>
      </c>
      <c r="P224" s="11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8307</v>
      </c>
      <c r="P225" s="11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8307</v>
      </c>
      <c r="P226" s="11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8307</v>
      </c>
      <c r="P227" s="11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8307</v>
      </c>
      <c r="P228" s="11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8307</v>
      </c>
      <c r="P229" s="11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8307</v>
      </c>
      <c r="P230" s="11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8307</v>
      </c>
      <c r="P231" s="1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8307</v>
      </c>
      <c r="P232" s="11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8307</v>
      </c>
      <c r="P233" s="11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8307</v>
      </c>
      <c r="P234" s="11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8307</v>
      </c>
      <c r="P235" s="11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8307</v>
      </c>
      <c r="P236" s="11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8307</v>
      </c>
      <c r="P237" s="11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8307</v>
      </c>
      <c r="P238" s="11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8307</v>
      </c>
      <c r="P239" s="11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8307</v>
      </c>
      <c r="P240" s="11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8307</v>
      </c>
      <c r="P241" s="1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8307</v>
      </c>
      <c r="P242" s="11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8307</v>
      </c>
      <c r="P243" s="11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8307</v>
      </c>
      <c r="P244" s="11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8307</v>
      </c>
      <c r="P245" s="11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8307</v>
      </c>
      <c r="P246" s="11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8307</v>
      </c>
      <c r="P247" s="11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8307</v>
      </c>
      <c r="P248" s="11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8307</v>
      </c>
      <c r="P249" s="11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8307</v>
      </c>
      <c r="P250" s="11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8307</v>
      </c>
      <c r="P251" s="1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8307</v>
      </c>
      <c r="P252" s="11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8307</v>
      </c>
      <c r="P253" s="11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8307</v>
      </c>
      <c r="P254" s="11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8307</v>
      </c>
      <c r="P255" s="11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8307</v>
      </c>
      <c r="P256" s="11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8307</v>
      </c>
      <c r="P257" s="11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8307</v>
      </c>
      <c r="P258" s="11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8307</v>
      </c>
      <c r="P259" s="11" t="s">
        <v>8312</v>
      </c>
      <c r="Q259">
        <f t="shared" ref="Q259:Q322" si="12">IFERROR(ROUND(E259/L259,2),0)</f>
        <v>66.7</v>
      </c>
      <c r="R259" s="16">
        <f t="shared" ref="R259:R322" si="13">(((J259/60)/60)/24)+DATE(1970,1,1)</f>
        <v>42479.626875000002</v>
      </c>
      <c r="S259" s="16">
        <f t="shared" ref="S259:S322" si="14">(((I259/60)/60)/24)+DATE(1970,1,1)</f>
        <v>42509.626875000002</v>
      </c>
    </row>
    <row r="260" spans="1:19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8307</v>
      </c>
      <c r="P260" s="11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8307</v>
      </c>
      <c r="P261" s="1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8307</v>
      </c>
      <c r="P262" s="11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8307</v>
      </c>
      <c r="P263" s="11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8307</v>
      </c>
      <c r="P264" s="11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8307</v>
      </c>
      <c r="P265" s="11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8307</v>
      </c>
      <c r="P266" s="11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8307</v>
      </c>
      <c r="P267" s="11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8307</v>
      </c>
      <c r="P268" s="11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8307</v>
      </c>
      <c r="P269" s="11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8307</v>
      </c>
      <c r="P270" s="11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8307</v>
      </c>
      <c r="P271" s="1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8307</v>
      </c>
      <c r="P272" s="11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8307</v>
      </c>
      <c r="P273" s="11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8307</v>
      </c>
      <c r="P274" s="11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8307</v>
      </c>
      <c r="P275" s="11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8307</v>
      </c>
      <c r="P276" s="11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8307</v>
      </c>
      <c r="P277" s="11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8307</v>
      </c>
      <c r="P278" s="11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8307</v>
      </c>
      <c r="P279" s="11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8307</v>
      </c>
      <c r="P280" s="11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8307</v>
      </c>
      <c r="P281" s="1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8307</v>
      </c>
      <c r="P282" s="11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8307</v>
      </c>
      <c r="P283" s="11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8307</v>
      </c>
      <c r="P284" s="11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8307</v>
      </c>
      <c r="P285" s="11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8307</v>
      </c>
      <c r="P286" s="11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8307</v>
      </c>
      <c r="P287" s="11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8307</v>
      </c>
      <c r="P288" s="11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8307</v>
      </c>
      <c r="P289" s="11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8307</v>
      </c>
      <c r="P290" s="11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8307</v>
      </c>
      <c r="P291" s="1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8307</v>
      </c>
      <c r="P292" s="11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8307</v>
      </c>
      <c r="P293" s="11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8307</v>
      </c>
      <c r="P294" s="11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8307</v>
      </c>
      <c r="P295" s="11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8307</v>
      </c>
      <c r="P296" s="11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8307</v>
      </c>
      <c r="P297" s="11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8307</v>
      </c>
      <c r="P298" s="11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8307</v>
      </c>
      <c r="P299" s="11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8307</v>
      </c>
      <c r="P300" s="11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8307</v>
      </c>
      <c r="P301" s="1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8307</v>
      </c>
      <c r="P302" s="11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8307</v>
      </c>
      <c r="P303" s="11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8307</v>
      </c>
      <c r="P304" s="11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8307</v>
      </c>
      <c r="P305" s="11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8307</v>
      </c>
      <c r="P306" s="11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8307</v>
      </c>
      <c r="P307" s="11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8307</v>
      </c>
      <c r="P308" s="11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8307</v>
      </c>
      <c r="P309" s="11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8307</v>
      </c>
      <c r="P310" s="11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8307</v>
      </c>
      <c r="P311" s="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8307</v>
      </c>
      <c r="P312" s="11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8307</v>
      </c>
      <c r="P313" s="11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8307</v>
      </c>
      <c r="P314" s="11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8307</v>
      </c>
      <c r="P315" s="11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8307</v>
      </c>
      <c r="P316" s="11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8307</v>
      </c>
      <c r="P317" s="11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8307</v>
      </c>
      <c r="P318" s="11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8307</v>
      </c>
      <c r="P319" s="11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8307</v>
      </c>
      <c r="P320" s="11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8307</v>
      </c>
      <c r="P321" s="1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8307</v>
      </c>
      <c r="P322" s="11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8307</v>
      </c>
      <c r="P323" s="11" t="s">
        <v>8312</v>
      </c>
      <c r="Q323">
        <f t="shared" ref="Q323:Q386" si="15">IFERROR(ROUND(E323/L323,2),0)</f>
        <v>106.62</v>
      </c>
      <c r="R323" s="16">
        <f t="shared" ref="R323:R386" si="16">(((J323/60)/60)/24)+DATE(1970,1,1)</f>
        <v>42647.446597222224</v>
      </c>
      <c r="S323" s="16">
        <f t="shared" ref="S323:S386" si="17">(((I323/60)/60)/24)+DATE(1970,1,1)</f>
        <v>42682.488263888896</v>
      </c>
    </row>
    <row r="324" spans="1:19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8307</v>
      </c>
      <c r="P324" s="11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8307</v>
      </c>
      <c r="P325" s="11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8307</v>
      </c>
      <c r="P326" s="11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8307</v>
      </c>
      <c r="P327" s="11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8307</v>
      </c>
      <c r="P328" s="11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8307</v>
      </c>
      <c r="P329" s="11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8307</v>
      </c>
      <c r="P330" s="11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8307</v>
      </c>
      <c r="P331" s="1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8307</v>
      </c>
      <c r="P332" s="11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8307</v>
      </c>
      <c r="P333" s="11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8307</v>
      </c>
      <c r="P334" s="11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8307</v>
      </c>
      <c r="P335" s="11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8307</v>
      </c>
      <c r="P336" s="11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8307</v>
      </c>
      <c r="P337" s="11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8307</v>
      </c>
      <c r="P338" s="11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8307</v>
      </c>
      <c r="P339" s="11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8307</v>
      </c>
      <c r="P340" s="11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8307</v>
      </c>
      <c r="P341" s="1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8307</v>
      </c>
      <c r="P342" s="11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8307</v>
      </c>
      <c r="P343" s="11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8307</v>
      </c>
      <c r="P344" s="11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8307</v>
      </c>
      <c r="P345" s="11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8307</v>
      </c>
      <c r="P346" s="11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8307</v>
      </c>
      <c r="P347" s="11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8307</v>
      </c>
      <c r="P348" s="11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8307</v>
      </c>
      <c r="P349" s="11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8307</v>
      </c>
      <c r="P350" s="11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8307</v>
      </c>
      <c r="P351" s="1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8307</v>
      </c>
      <c r="P352" s="11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8307</v>
      </c>
      <c r="P353" s="11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8307</v>
      </c>
      <c r="P354" s="11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8307</v>
      </c>
      <c r="P355" s="11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8307</v>
      </c>
      <c r="P356" s="11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8307</v>
      </c>
      <c r="P357" s="11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8307</v>
      </c>
      <c r="P358" s="11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8307</v>
      </c>
      <c r="P359" s="11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8307</v>
      </c>
      <c r="P360" s="11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8307</v>
      </c>
      <c r="P361" s="1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8307</v>
      </c>
      <c r="P362" s="11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8307</v>
      </c>
      <c r="P363" s="11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8307</v>
      </c>
      <c r="P364" s="11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8307</v>
      </c>
      <c r="P365" s="11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8307</v>
      </c>
      <c r="P366" s="11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8307</v>
      </c>
      <c r="P367" s="11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8307</v>
      </c>
      <c r="P368" s="11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8307</v>
      </c>
      <c r="P369" s="11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8307</v>
      </c>
      <c r="P370" s="11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8307</v>
      </c>
      <c r="P371" s="1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8307</v>
      </c>
      <c r="P372" s="11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8307</v>
      </c>
      <c r="P373" s="11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8307</v>
      </c>
      <c r="P374" s="11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8307</v>
      </c>
      <c r="P375" s="11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8307</v>
      </c>
      <c r="P376" s="11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8307</v>
      </c>
      <c r="P377" s="11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8307</v>
      </c>
      <c r="P378" s="11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8307</v>
      </c>
      <c r="P379" s="11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8307</v>
      </c>
      <c r="P380" s="11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8307</v>
      </c>
      <c r="P381" s="1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8307</v>
      </c>
      <c r="P382" s="11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8307</v>
      </c>
      <c r="P383" s="11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8307</v>
      </c>
      <c r="P384" s="11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8307</v>
      </c>
      <c r="P385" s="11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8307</v>
      </c>
      <c r="P386" s="11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8307</v>
      </c>
      <c r="P387" s="11" t="s">
        <v>8312</v>
      </c>
      <c r="Q387">
        <f t="shared" ref="Q387:Q450" si="18">IFERROR(ROUND(E387/L387,2),0)</f>
        <v>111.8</v>
      </c>
      <c r="R387" s="16">
        <f t="shared" ref="R387:R450" si="19">(((J387/60)/60)/24)+DATE(1970,1,1)</f>
        <v>41934.584502314814</v>
      </c>
      <c r="S387" s="16">
        <f t="shared" ref="S387:S450" si="20">(((I387/60)/60)/24)+DATE(1970,1,1)</f>
        <v>41964.626168981486</v>
      </c>
    </row>
    <row r="388" spans="1:19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8307</v>
      </c>
      <c r="P388" s="11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8307</v>
      </c>
      <c r="P389" s="11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8307</v>
      </c>
      <c r="P390" s="11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8307</v>
      </c>
      <c r="P391" s="1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8307</v>
      </c>
      <c r="P392" s="11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8307</v>
      </c>
      <c r="P393" s="11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8307</v>
      </c>
      <c r="P394" s="11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8307</v>
      </c>
      <c r="P395" s="11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8307</v>
      </c>
      <c r="P396" s="11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8307</v>
      </c>
      <c r="P397" s="11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8307</v>
      </c>
      <c r="P398" s="11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8307</v>
      </c>
      <c r="P399" s="11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8307</v>
      </c>
      <c r="P400" s="11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8307</v>
      </c>
      <c r="P401" s="1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8307</v>
      </c>
      <c r="P402" s="11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8307</v>
      </c>
      <c r="P403" s="11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8307</v>
      </c>
      <c r="P404" s="11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8307</v>
      </c>
      <c r="P405" s="11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8307</v>
      </c>
      <c r="P406" s="11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8307</v>
      </c>
      <c r="P407" s="11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8307</v>
      </c>
      <c r="P408" s="11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8307</v>
      </c>
      <c r="P409" s="11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8307</v>
      </c>
      <c r="P410" s="11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8307</v>
      </c>
      <c r="P411" s="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8307</v>
      </c>
      <c r="P412" s="11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8307</v>
      </c>
      <c r="P413" s="11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8307</v>
      </c>
      <c r="P414" s="11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8307</v>
      </c>
      <c r="P415" s="11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8307</v>
      </c>
      <c r="P416" s="11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8307</v>
      </c>
      <c r="P417" s="11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8307</v>
      </c>
      <c r="P418" s="11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8307</v>
      </c>
      <c r="P419" s="11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8307</v>
      </c>
      <c r="P420" s="11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8307</v>
      </c>
      <c r="P421" s="1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8307</v>
      </c>
      <c r="P422" s="11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8307</v>
      </c>
      <c r="P423" s="11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8307</v>
      </c>
      <c r="P424" s="11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8307</v>
      </c>
      <c r="P425" s="11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8307</v>
      </c>
      <c r="P426" s="11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8307</v>
      </c>
      <c r="P427" s="11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8307</v>
      </c>
      <c r="P428" s="11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8307</v>
      </c>
      <c r="P429" s="11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8307</v>
      </c>
      <c r="P430" s="11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8307</v>
      </c>
      <c r="P431" s="1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8307</v>
      </c>
      <c r="P432" s="11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8307</v>
      </c>
      <c r="P433" s="11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8307</v>
      </c>
      <c r="P434" s="11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8307</v>
      </c>
      <c r="P435" s="11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8307</v>
      </c>
      <c r="P436" s="11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8307</v>
      </c>
      <c r="P437" s="11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8307</v>
      </c>
      <c r="P438" s="11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8307</v>
      </c>
      <c r="P439" s="11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8307</v>
      </c>
      <c r="P440" s="11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8307</v>
      </c>
      <c r="P441" s="1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8307</v>
      </c>
      <c r="P442" s="11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8307</v>
      </c>
      <c r="P443" s="11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8307</v>
      </c>
      <c r="P444" s="11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8307</v>
      </c>
      <c r="P445" s="11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8307</v>
      </c>
      <c r="P446" s="11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8307</v>
      </c>
      <c r="P447" s="11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8307</v>
      </c>
      <c r="P448" s="11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8307</v>
      </c>
      <c r="P449" s="11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8307</v>
      </c>
      <c r="P450" s="11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8307</v>
      </c>
      <c r="P451" s="11" t="s">
        <v>8313</v>
      </c>
      <c r="Q451">
        <f t="shared" ref="Q451:Q514" si="21">IFERROR(ROUND(E451/L451,2),0)</f>
        <v>9</v>
      </c>
      <c r="R451" s="16">
        <f t="shared" ref="R451:R514" si="22">(((J451/60)/60)/24)+DATE(1970,1,1)</f>
        <v>41534.568113425928</v>
      </c>
      <c r="S451" s="16">
        <f t="shared" ref="S451:S514" si="23">(((I451/60)/60)/24)+DATE(1970,1,1)</f>
        <v>41564.568113425928</v>
      </c>
    </row>
    <row r="452" spans="1:19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8307</v>
      </c>
      <c r="P452" s="11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8307</v>
      </c>
      <c r="P453" s="11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8307</v>
      </c>
      <c r="P454" s="11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8307</v>
      </c>
      <c r="P455" s="11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8307</v>
      </c>
      <c r="P456" s="11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8307</v>
      </c>
      <c r="P457" s="11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8307</v>
      </c>
      <c r="P458" s="11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8307</v>
      </c>
      <c r="P459" s="11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8307</v>
      </c>
      <c r="P460" s="11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8307</v>
      </c>
      <c r="P461" s="1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8307</v>
      </c>
      <c r="P462" s="11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8307</v>
      </c>
      <c r="P463" s="11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8307</v>
      </c>
      <c r="P464" s="11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8307</v>
      </c>
      <c r="P465" s="11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8307</v>
      </c>
      <c r="P466" s="11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8307</v>
      </c>
      <c r="P467" s="11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8307</v>
      </c>
      <c r="P468" s="11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8307</v>
      </c>
      <c r="P469" s="11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8307</v>
      </c>
      <c r="P470" s="11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8307</v>
      </c>
      <c r="P471" s="1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8307</v>
      </c>
      <c r="P472" s="11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8307</v>
      </c>
      <c r="P473" s="11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8307</v>
      </c>
      <c r="P474" s="11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8307</v>
      </c>
      <c r="P475" s="11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8307</v>
      </c>
      <c r="P476" s="11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8307</v>
      </c>
      <c r="P477" s="11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8307</v>
      </c>
      <c r="P478" s="11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8307</v>
      </c>
      <c r="P479" s="11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8307</v>
      </c>
      <c r="P480" s="11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8307</v>
      </c>
      <c r="P481" s="1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8307</v>
      </c>
      <c r="P482" s="11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8307</v>
      </c>
      <c r="P483" s="11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8307</v>
      </c>
      <c r="P484" s="11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8307</v>
      </c>
      <c r="P485" s="11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8307</v>
      </c>
      <c r="P486" s="11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8307</v>
      </c>
      <c r="P487" s="11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8307</v>
      </c>
      <c r="P488" s="11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8307</v>
      </c>
      <c r="P489" s="11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8307</v>
      </c>
      <c r="P490" s="11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8307</v>
      </c>
      <c r="P491" s="1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8307</v>
      </c>
      <c r="P492" s="11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8307</v>
      </c>
      <c r="P493" s="11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8307</v>
      </c>
      <c r="P494" s="11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8307</v>
      </c>
      <c r="P495" s="11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8307</v>
      </c>
      <c r="P496" s="11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8307</v>
      </c>
      <c r="P497" s="11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8307</v>
      </c>
      <c r="P498" s="11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8307</v>
      </c>
      <c r="P499" s="11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8307</v>
      </c>
      <c r="P500" s="11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8307</v>
      </c>
      <c r="P501" s="1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8307</v>
      </c>
      <c r="P502" s="11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8307</v>
      </c>
      <c r="P503" s="11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8307</v>
      </c>
      <c r="P504" s="11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8307</v>
      </c>
      <c r="P505" s="11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8307</v>
      </c>
      <c r="P506" s="11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8307</v>
      </c>
      <c r="P507" s="11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8307</v>
      </c>
      <c r="P508" s="11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8307</v>
      </c>
      <c r="P509" s="11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8307</v>
      </c>
      <c r="P510" s="11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8307</v>
      </c>
      <c r="P511" s="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8307</v>
      </c>
      <c r="P512" s="11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8307</v>
      </c>
      <c r="P513" s="11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8307</v>
      </c>
      <c r="P514" s="11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8307</v>
      </c>
      <c r="P515" s="11" t="s">
        <v>8313</v>
      </c>
      <c r="Q515">
        <f t="shared" ref="Q515:Q578" si="24">IFERROR(ROUND(E515/L515,2),0)</f>
        <v>102.38</v>
      </c>
      <c r="R515" s="16">
        <f t="shared" ref="R515:R578" si="25">(((J515/60)/60)/24)+DATE(1970,1,1)</f>
        <v>42552.653993055559</v>
      </c>
      <c r="S515" s="16">
        <f t="shared" ref="S515:S578" si="26">(((I515/60)/60)/24)+DATE(1970,1,1)</f>
        <v>42597.291666666672</v>
      </c>
    </row>
    <row r="516" spans="1:19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8307</v>
      </c>
      <c r="P516" s="11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8307</v>
      </c>
      <c r="P517" s="11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8307</v>
      </c>
      <c r="P518" s="11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8307</v>
      </c>
      <c r="P519" s="11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8307</v>
      </c>
      <c r="P520" s="11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8307</v>
      </c>
      <c r="P521" s="1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8314</v>
      </c>
      <c r="P522" s="11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8314</v>
      </c>
      <c r="P523" s="11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8314</v>
      </c>
      <c r="P524" s="11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8314</v>
      </c>
      <c r="P525" s="11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8314</v>
      </c>
      <c r="P526" s="11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8314</v>
      </c>
      <c r="P527" s="11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8314</v>
      </c>
      <c r="P528" s="11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8314</v>
      </c>
      <c r="P529" s="11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8314</v>
      </c>
      <c r="P530" s="11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8314</v>
      </c>
      <c r="P531" s="1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8314</v>
      </c>
      <c r="P532" s="11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8314</v>
      </c>
      <c r="P533" s="11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8314</v>
      </c>
      <c r="P534" s="11" t="s">
        <v>8315</v>
      </c>
      <c r="Q534">
        <f>IFERROR(ROUND(E534/L534,2),0)</f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8314</v>
      </c>
      <c r="P535" s="11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8314</v>
      </c>
      <c r="P536" s="11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8314</v>
      </c>
      <c r="P537" s="11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8314</v>
      </c>
      <c r="P538" s="11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8314</v>
      </c>
      <c r="P539" s="11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8314</v>
      </c>
      <c r="P540" s="11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8314</v>
      </c>
      <c r="P541" s="1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8316</v>
      </c>
      <c r="P542" s="11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8316</v>
      </c>
      <c r="P543" s="11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8316</v>
      </c>
      <c r="P544" s="11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8316</v>
      </c>
      <c r="P545" s="11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8316</v>
      </c>
      <c r="P546" s="11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8316</v>
      </c>
      <c r="P547" s="11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8316</v>
      </c>
      <c r="P548" s="11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8316</v>
      </c>
      <c r="P549" s="11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8316</v>
      </c>
      <c r="P550" s="11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8316</v>
      </c>
      <c r="P551" s="1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8316</v>
      </c>
      <c r="P552" s="11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8316</v>
      </c>
      <c r="P553" s="11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8316</v>
      </c>
      <c r="P554" s="11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8316</v>
      </c>
      <c r="P555" s="11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8316</v>
      </c>
      <c r="P556" s="11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8316</v>
      </c>
      <c r="P557" s="11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8316</v>
      </c>
      <c r="P558" s="11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8316</v>
      </c>
      <c r="P559" s="11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8316</v>
      </c>
      <c r="P560" s="11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8316</v>
      </c>
      <c r="P561" s="1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8316</v>
      </c>
      <c r="P562" s="11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8316</v>
      </c>
      <c r="P563" s="11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8316</v>
      </c>
      <c r="P564" s="11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8316</v>
      </c>
      <c r="P565" s="11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8316</v>
      </c>
      <c r="P566" s="11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8316</v>
      </c>
      <c r="P567" s="11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8316</v>
      </c>
      <c r="P568" s="11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8316</v>
      </c>
      <c r="P569" s="11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8316</v>
      </c>
      <c r="P570" s="11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8316</v>
      </c>
      <c r="P571" s="1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8316</v>
      </c>
      <c r="P572" s="11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8316</v>
      </c>
      <c r="P573" s="11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8316</v>
      </c>
      <c r="P574" s="11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8316</v>
      </c>
      <c r="P575" s="11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8316</v>
      </c>
      <c r="P576" s="11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8316</v>
      </c>
      <c r="P577" s="11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8316</v>
      </c>
      <c r="P578" s="11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8316</v>
      </c>
      <c r="P579" s="11" t="s">
        <v>8317</v>
      </c>
      <c r="Q579">
        <f t="shared" ref="Q579:Q642" si="27">IFERROR(ROUND(E579/L579,2),0)</f>
        <v>10</v>
      </c>
      <c r="R579" s="16">
        <f t="shared" ref="R579:R642" si="28">(((J579/60)/60)/24)+DATE(1970,1,1)</f>
        <v>42450.589143518519</v>
      </c>
      <c r="S579" s="16">
        <f t="shared" ref="S579:S642" si="29">(((I579/60)/60)/24)+DATE(1970,1,1)</f>
        <v>42510.589143518519</v>
      </c>
    </row>
    <row r="580" spans="1:19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8316</v>
      </c>
      <c r="P580" s="11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8316</v>
      </c>
      <c r="P581" s="1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8316</v>
      </c>
      <c r="P582" s="11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8316</v>
      </c>
      <c r="P583" s="11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8316</v>
      </c>
      <c r="P584" s="11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8316</v>
      </c>
      <c r="P585" s="11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8316</v>
      </c>
      <c r="P586" s="11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8316</v>
      </c>
      <c r="P587" s="11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8316</v>
      </c>
      <c r="P588" s="11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8316</v>
      </c>
      <c r="P589" s="11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8316</v>
      </c>
      <c r="P590" s="11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8316</v>
      </c>
      <c r="P591" s="1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8316</v>
      </c>
      <c r="P592" s="11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8316</v>
      </c>
      <c r="P593" s="11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8316</v>
      </c>
      <c r="P594" s="11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8316</v>
      </c>
      <c r="P595" s="11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8316</v>
      </c>
      <c r="P596" s="11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8316</v>
      </c>
      <c r="P597" s="11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8316</v>
      </c>
      <c r="P598" s="11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8316</v>
      </c>
      <c r="P599" s="11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8316</v>
      </c>
      <c r="P600" s="11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8316</v>
      </c>
      <c r="P601" s="1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8316</v>
      </c>
      <c r="P602" s="11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8316</v>
      </c>
      <c r="P603" s="11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8316</v>
      </c>
      <c r="P604" s="11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8316</v>
      </c>
      <c r="P605" s="11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8316</v>
      </c>
      <c r="P606" s="11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8316</v>
      </c>
      <c r="P607" s="11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8316</v>
      </c>
      <c r="P608" s="11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8316</v>
      </c>
      <c r="P609" s="11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8316</v>
      </c>
      <c r="P610" s="11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8316</v>
      </c>
      <c r="P611" s="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8316</v>
      </c>
      <c r="P612" s="11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8316</v>
      </c>
      <c r="P613" s="11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8316</v>
      </c>
      <c r="P614" s="11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8316</v>
      </c>
      <c r="P615" s="11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8316</v>
      </c>
      <c r="P616" s="11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8316</v>
      </c>
      <c r="P617" s="11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8316</v>
      </c>
      <c r="P618" s="11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8316</v>
      </c>
      <c r="P619" s="11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8316</v>
      </c>
      <c r="P620" s="11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8316</v>
      </c>
      <c r="P621" s="1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8316</v>
      </c>
      <c r="P622" s="11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8316</v>
      </c>
      <c r="P623" s="11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8316</v>
      </c>
      <c r="P624" s="11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8316</v>
      </c>
      <c r="P625" s="11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8316</v>
      </c>
      <c r="P626" s="11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8316</v>
      </c>
      <c r="P627" s="11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8316</v>
      </c>
      <c r="P628" s="11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8316</v>
      </c>
      <c r="P629" s="11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s="11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8316</v>
      </c>
      <c r="P631" s="1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8316</v>
      </c>
      <c r="P632" s="11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8316</v>
      </c>
      <c r="P633" s="11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8316</v>
      </c>
      <c r="P634" s="11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8316</v>
      </c>
      <c r="P635" s="11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8316</v>
      </c>
      <c r="P636" s="11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8316</v>
      </c>
      <c r="P637" s="11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8316</v>
      </c>
      <c r="P638" s="11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8316</v>
      </c>
      <c r="P639" s="11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8316</v>
      </c>
      <c r="P640" s="11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8316</v>
      </c>
      <c r="P641" s="1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8316</v>
      </c>
      <c r="P642" s="11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8316</v>
      </c>
      <c r="P643" s="11" t="s">
        <v>8318</v>
      </c>
      <c r="Q643">
        <f t="shared" ref="Q643:Q706" si="30">IFERROR(ROUND(E643/L643,2),0)</f>
        <v>151.32</v>
      </c>
      <c r="R643" s="16">
        <f t="shared" ref="R643:R706" si="31">(((J643/60)/60)/24)+DATE(1970,1,1)</f>
        <v>42199.57</v>
      </c>
      <c r="S643" s="16">
        <f t="shared" ref="S643:S706" si="32">(((I643/60)/60)/24)+DATE(1970,1,1)</f>
        <v>42229.57</v>
      </c>
    </row>
    <row r="644" spans="1:19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8316</v>
      </c>
      <c r="P644" s="11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8316</v>
      </c>
      <c r="P645" s="11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8316</v>
      </c>
      <c r="P646" s="11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8316</v>
      </c>
      <c r="P647" s="11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8316</v>
      </c>
      <c r="P648" s="11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8316</v>
      </c>
      <c r="P649" s="11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8316</v>
      </c>
      <c r="P650" s="11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8316</v>
      </c>
      <c r="P651" s="1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8316</v>
      </c>
      <c r="P652" s="11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8316</v>
      </c>
      <c r="P653" s="11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8316</v>
      </c>
      <c r="P654" s="11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8316</v>
      </c>
      <c r="P655" s="11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8316</v>
      </c>
      <c r="P656" s="11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8316</v>
      </c>
      <c r="P657" s="11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8316</v>
      </c>
      <c r="P658" s="11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8316</v>
      </c>
      <c r="P659" s="11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8316</v>
      </c>
      <c r="P660" s="11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8316</v>
      </c>
      <c r="P661" s="1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8316</v>
      </c>
      <c r="P662" s="11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8316</v>
      </c>
      <c r="P663" s="11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8316</v>
      </c>
      <c r="P664" s="11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8316</v>
      </c>
      <c r="P665" s="11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8316</v>
      </c>
      <c r="P666" s="11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s="11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8316</v>
      </c>
      <c r="P668" s="11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8316</v>
      </c>
      <c r="P669" s="11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8316</v>
      </c>
      <c r="P670" s="11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8316</v>
      </c>
      <c r="P671" s="1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8316</v>
      </c>
      <c r="P672" s="11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8316</v>
      </c>
      <c r="P673" s="11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8316</v>
      </c>
      <c r="P674" s="11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8316</v>
      </c>
      <c r="P675" s="11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8316</v>
      </c>
      <c r="P676" s="11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8316</v>
      </c>
      <c r="P677" s="11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8316</v>
      </c>
      <c r="P678" s="11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8316</v>
      </c>
      <c r="P679" s="11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8316</v>
      </c>
      <c r="P680" s="11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8316</v>
      </c>
      <c r="P681" s="1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8316</v>
      </c>
      <c r="P682" s="11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8316</v>
      </c>
      <c r="P683" s="11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8316</v>
      </c>
      <c r="P684" s="11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8316</v>
      </c>
      <c r="P685" s="11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8316</v>
      </c>
      <c r="P686" s="11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8316</v>
      </c>
      <c r="P687" s="11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8316</v>
      </c>
      <c r="P688" s="11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8316</v>
      </c>
      <c r="P689" s="11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8316</v>
      </c>
      <c r="P690" s="11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8316</v>
      </c>
      <c r="P691" s="1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8316</v>
      </c>
      <c r="P692" s="11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8316</v>
      </c>
      <c r="P693" s="11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8316</v>
      </c>
      <c r="P694" s="11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8316</v>
      </c>
      <c r="P695" s="11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8316</v>
      </c>
      <c r="P696" s="11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8316</v>
      </c>
      <c r="P697" s="11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8316</v>
      </c>
      <c r="P698" s="11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8316</v>
      </c>
      <c r="P699" s="11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8316</v>
      </c>
      <c r="P700" s="11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8316</v>
      </c>
      <c r="P701" s="1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8316</v>
      </c>
      <c r="P702" s="11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8316</v>
      </c>
      <c r="P703" s="11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8316</v>
      </c>
      <c r="P704" s="11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8316</v>
      </c>
      <c r="P705" s="11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8316</v>
      </c>
      <c r="P706" s="11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8316</v>
      </c>
      <c r="P707" s="11" t="s">
        <v>8318</v>
      </c>
      <c r="Q707">
        <f t="shared" ref="Q707:Q770" si="33">IFERROR(ROUND(E707/L707,2),0)</f>
        <v>195.4</v>
      </c>
      <c r="R707" s="16">
        <f t="shared" ref="R707:R770" si="34">(((J707/60)/60)/24)+DATE(1970,1,1)</f>
        <v>42726.491643518515</v>
      </c>
      <c r="S707" s="16">
        <f t="shared" ref="S707:S770" si="35">(((I707/60)/60)/24)+DATE(1970,1,1)</f>
        <v>42756.491643518515</v>
      </c>
    </row>
    <row r="708" spans="1:19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8316</v>
      </c>
      <c r="P708" s="11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8316</v>
      </c>
      <c r="P709" s="11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8316</v>
      </c>
      <c r="P710" s="11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8316</v>
      </c>
      <c r="P711" s="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8316</v>
      </c>
      <c r="P712" s="11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8316</v>
      </c>
      <c r="P713" s="11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8316</v>
      </c>
      <c r="P714" s="11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8316</v>
      </c>
      <c r="P715" s="11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8316</v>
      </c>
      <c r="P716" s="11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8316</v>
      </c>
      <c r="P717" s="11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8316</v>
      </c>
      <c r="P718" s="11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8316</v>
      </c>
      <c r="P719" s="11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8316</v>
      </c>
      <c r="P720" s="11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8316</v>
      </c>
      <c r="P721" s="1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8319</v>
      </c>
      <c r="P722" s="11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8319</v>
      </c>
      <c r="P723" s="11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8319</v>
      </c>
      <c r="P724" s="11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8319</v>
      </c>
      <c r="P725" s="11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8319</v>
      </c>
      <c r="P726" s="11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8319</v>
      </c>
      <c r="P727" s="11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8319</v>
      </c>
      <c r="P728" s="11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8319</v>
      </c>
      <c r="P729" s="11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8319</v>
      </c>
      <c r="P730" s="11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8319</v>
      </c>
      <c r="P731" s="1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8319</v>
      </c>
      <c r="P732" s="11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8319</v>
      </c>
      <c r="P733" s="11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8319</v>
      </c>
      <c r="P734" s="11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8319</v>
      </c>
      <c r="P735" s="11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8319</v>
      </c>
      <c r="P736" s="11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8319</v>
      </c>
      <c r="P737" s="11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8319</v>
      </c>
      <c r="P738" s="11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8319</v>
      </c>
      <c r="P739" s="11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8319</v>
      </c>
      <c r="P740" s="11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8319</v>
      </c>
      <c r="P741" s="1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8319</v>
      </c>
      <c r="P742" s="11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8319</v>
      </c>
      <c r="P743" s="11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8319</v>
      </c>
      <c r="P744" s="11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8319</v>
      </c>
      <c r="P745" s="11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8319</v>
      </c>
      <c r="P746" s="11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8319</v>
      </c>
      <c r="P747" s="11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8319</v>
      </c>
      <c r="P748" s="11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8319</v>
      </c>
      <c r="P749" s="11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8319</v>
      </c>
      <c r="P750" s="11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8319</v>
      </c>
      <c r="P751" s="1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8319</v>
      </c>
      <c r="P752" s="11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8319</v>
      </c>
      <c r="P753" s="11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8319</v>
      </c>
      <c r="P754" s="11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8319</v>
      </c>
      <c r="P755" s="11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8319</v>
      </c>
      <c r="P756" s="11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8319</v>
      </c>
      <c r="P757" s="11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8319</v>
      </c>
      <c r="P758" s="11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8319</v>
      </c>
      <c r="P759" s="11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8319</v>
      </c>
      <c r="P760" s="11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8319</v>
      </c>
      <c r="P761" s="1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8319</v>
      </c>
      <c r="P762" s="11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8319</v>
      </c>
      <c r="P763" s="11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8319</v>
      </c>
      <c r="P764" s="11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8319</v>
      </c>
      <c r="P765" s="11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8319</v>
      </c>
      <c r="P766" s="11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8319</v>
      </c>
      <c r="P767" s="11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8319</v>
      </c>
      <c r="P768" s="11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8319</v>
      </c>
      <c r="P769" s="11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8319</v>
      </c>
      <c r="P770" s="11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8319</v>
      </c>
      <c r="P771" s="11" t="s">
        <v>8321</v>
      </c>
      <c r="Q771">
        <f t="shared" ref="Q771:Q834" si="36">IFERROR(ROUND(E771/L771,2),0)</f>
        <v>31.85</v>
      </c>
      <c r="R771" s="16">
        <f t="shared" ref="R771:R834" si="37">(((J771/60)/60)/24)+DATE(1970,1,1)</f>
        <v>41604.996458333335</v>
      </c>
      <c r="S771" s="16">
        <f t="shared" ref="S771:S834" si="38">(((I771/60)/60)/24)+DATE(1970,1,1)</f>
        <v>41634.996458333335</v>
      </c>
    </row>
    <row r="772" spans="1:19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8319</v>
      </c>
      <c r="P772" s="11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8319</v>
      </c>
      <c r="P773" s="11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8319</v>
      </c>
      <c r="P774" s="11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8319</v>
      </c>
      <c r="P775" s="11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8319</v>
      </c>
      <c r="P776" s="11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8319</v>
      </c>
      <c r="P777" s="11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8319</v>
      </c>
      <c r="P778" s="11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8319</v>
      </c>
      <c r="P779" s="11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8319</v>
      </c>
      <c r="P780" s="11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8319</v>
      </c>
      <c r="P781" s="1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8322</v>
      </c>
      <c r="P782" s="11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8322</v>
      </c>
      <c r="P783" s="11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8322</v>
      </c>
      <c r="P784" s="11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8322</v>
      </c>
      <c r="P785" s="11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8322</v>
      </c>
      <c r="P786" s="11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8322</v>
      </c>
      <c r="P787" s="11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8322</v>
      </c>
      <c r="P788" s="11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8322</v>
      </c>
      <c r="P789" s="11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8322</v>
      </c>
      <c r="P790" s="11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8322</v>
      </c>
      <c r="P791" s="1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8322</v>
      </c>
      <c r="P792" s="11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8322</v>
      </c>
      <c r="P793" s="11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8322</v>
      </c>
      <c r="P794" s="11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8322</v>
      </c>
      <c r="P795" s="11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8322</v>
      </c>
      <c r="P796" s="11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8322</v>
      </c>
      <c r="P797" s="11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8322</v>
      </c>
      <c r="P798" s="11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8322</v>
      </c>
      <c r="P799" s="11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8322</v>
      </c>
      <c r="P800" s="11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8322</v>
      </c>
      <c r="P801" s="1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8322</v>
      </c>
      <c r="P802" s="11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8322</v>
      </c>
      <c r="P803" s="11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8322</v>
      </c>
      <c r="P804" s="11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8322</v>
      </c>
      <c r="P805" s="11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8322</v>
      </c>
      <c r="P806" s="11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8322</v>
      </c>
      <c r="P807" s="11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8322</v>
      </c>
      <c r="P808" s="11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8322</v>
      </c>
      <c r="P809" s="11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8322</v>
      </c>
      <c r="P810" s="11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8322</v>
      </c>
      <c r="P811" s="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8322</v>
      </c>
      <c r="P812" s="11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8322</v>
      </c>
      <c r="P813" s="11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8322</v>
      </c>
      <c r="P814" s="11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8322</v>
      </c>
      <c r="P815" s="11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8322</v>
      </c>
      <c r="P816" s="11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8322</v>
      </c>
      <c r="P817" s="11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8322</v>
      </c>
      <c r="P818" s="11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8322</v>
      </c>
      <c r="P819" s="11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8322</v>
      </c>
      <c r="P820" s="11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8322</v>
      </c>
      <c r="P821" s="1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8322</v>
      </c>
      <c r="P822" s="11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8322</v>
      </c>
      <c r="P823" s="11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8322</v>
      </c>
      <c r="P824" s="11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8322</v>
      </c>
      <c r="P825" s="11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8322</v>
      </c>
      <c r="P826" s="11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8322</v>
      </c>
      <c r="P827" s="11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8322</v>
      </c>
      <c r="P828" s="11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8322</v>
      </c>
      <c r="P829" s="11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8322</v>
      </c>
      <c r="P830" s="11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8322</v>
      </c>
      <c r="P831" s="1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8322</v>
      </c>
      <c r="P832" s="11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8322</v>
      </c>
      <c r="P833" s="11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8322</v>
      </c>
      <c r="P834" s="11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8322</v>
      </c>
      <c r="P835" s="11" t="s">
        <v>8323</v>
      </c>
      <c r="Q835">
        <f t="shared" ref="Q835:Q898" si="39">IFERROR(ROUND(E835/L835,2),0)</f>
        <v>148.78</v>
      </c>
      <c r="R835" s="16">
        <f t="shared" ref="R835:R898" si="40">(((J835/60)/60)/24)+DATE(1970,1,1)</f>
        <v>41718.878182870372</v>
      </c>
      <c r="S835" s="16">
        <f t="shared" ref="S835:S898" si="41">(((I835/60)/60)/24)+DATE(1970,1,1)</f>
        <v>41748.878182870372</v>
      </c>
    </row>
    <row r="836" spans="1:19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8322</v>
      </c>
      <c r="P836" s="11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8322</v>
      </c>
      <c r="P837" s="11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8322</v>
      </c>
      <c r="P838" s="11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8322</v>
      </c>
      <c r="P839" s="11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8322</v>
      </c>
      <c r="P840" s="11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8322</v>
      </c>
      <c r="P841" s="1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8322</v>
      </c>
      <c r="P842" s="11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8322</v>
      </c>
      <c r="P843" s="11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8322</v>
      </c>
      <c r="P844" s="11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8322</v>
      </c>
      <c r="P845" s="11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8322</v>
      </c>
      <c r="P846" s="11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8322</v>
      </c>
      <c r="P847" s="11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8322</v>
      </c>
      <c r="P848" s="11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8322</v>
      </c>
      <c r="P849" s="11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8322</v>
      </c>
      <c r="P850" s="11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8322</v>
      </c>
      <c r="P851" s="1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8322</v>
      </c>
      <c r="P852" s="11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8322</v>
      </c>
      <c r="P853" s="11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8322</v>
      </c>
      <c r="P854" s="11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8322</v>
      </c>
      <c r="P855" s="11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8322</v>
      </c>
      <c r="P856" s="11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8322</v>
      </c>
      <c r="P857" s="11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8322</v>
      </c>
      <c r="P858" s="11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8322</v>
      </c>
      <c r="P859" s="11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8322</v>
      </c>
      <c r="P860" s="11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8322</v>
      </c>
      <c r="P861" s="1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8322</v>
      </c>
      <c r="P862" s="11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8322</v>
      </c>
      <c r="P863" s="11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8322</v>
      </c>
      <c r="P864" s="11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8322</v>
      </c>
      <c r="P865" s="11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8322</v>
      </c>
      <c r="P866" s="11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8322</v>
      </c>
      <c r="P867" s="11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8322</v>
      </c>
      <c r="P868" s="11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8322</v>
      </c>
      <c r="P869" s="11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8322</v>
      </c>
      <c r="P870" s="11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8322</v>
      </c>
      <c r="P871" s="1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8322</v>
      </c>
      <c r="P872" s="11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8322</v>
      </c>
      <c r="P873" s="11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8322</v>
      </c>
      <c r="P874" s="11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8322</v>
      </c>
      <c r="P875" s="11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8322</v>
      </c>
      <c r="P876" s="11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8322</v>
      </c>
      <c r="P877" s="11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8322</v>
      </c>
      <c r="P878" s="11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8322</v>
      </c>
      <c r="P879" s="11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8322</v>
      </c>
      <c r="P880" s="11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8322</v>
      </c>
      <c r="P881" s="1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8322</v>
      </c>
      <c r="P882" s="11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8322</v>
      </c>
      <c r="P883" s="11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8322</v>
      </c>
      <c r="P884" s="11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8322</v>
      </c>
      <c r="P885" s="11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8322</v>
      </c>
      <c r="P886" s="11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8322</v>
      </c>
      <c r="P887" s="11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8322</v>
      </c>
      <c r="P888" s="11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8322</v>
      </c>
      <c r="P889" s="11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8322</v>
      </c>
      <c r="P890" s="11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8322</v>
      </c>
      <c r="P891" s="1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8322</v>
      </c>
      <c r="P892" s="11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8322</v>
      </c>
      <c r="P893" s="11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8322</v>
      </c>
      <c r="P894" s="11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8322</v>
      </c>
      <c r="P895" s="11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8322</v>
      </c>
      <c r="P896" s="11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8322</v>
      </c>
      <c r="P897" s="11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8322</v>
      </c>
      <c r="P898" s="11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8322</v>
      </c>
      <c r="P899" s="11" t="s">
        <v>8326</v>
      </c>
      <c r="Q899">
        <f t="shared" ref="Q899:Q962" si="42">IFERROR(ROUND(E899/L899,2),0)</f>
        <v>0</v>
      </c>
      <c r="R899" s="16">
        <f t="shared" ref="R899:R962" si="43">(((J899/60)/60)/24)+DATE(1970,1,1)</f>
        <v>41211.688750000001</v>
      </c>
      <c r="S899" s="16">
        <f t="shared" ref="S899:S962" si="44">(((I899/60)/60)/24)+DATE(1970,1,1)</f>
        <v>41241.730416666665</v>
      </c>
    </row>
    <row r="900" spans="1:19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8322</v>
      </c>
      <c r="P900" s="11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8322</v>
      </c>
      <c r="P901" s="1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8322</v>
      </c>
      <c r="P902" s="11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8322</v>
      </c>
      <c r="P903" s="11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8322</v>
      </c>
      <c r="P904" s="11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8322</v>
      </c>
      <c r="P905" s="11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8322</v>
      </c>
      <c r="P906" s="11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8322</v>
      </c>
      <c r="P907" s="11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8322</v>
      </c>
      <c r="P908" s="11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8322</v>
      </c>
      <c r="P909" s="11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8322</v>
      </c>
      <c r="P910" s="11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8322</v>
      </c>
      <c r="P911" s="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8322</v>
      </c>
      <c r="P912" s="11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8322</v>
      </c>
      <c r="P913" s="11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8322</v>
      </c>
      <c r="P914" s="11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8322</v>
      </c>
      <c r="P915" s="11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8322</v>
      </c>
      <c r="P916" s="11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8322</v>
      </c>
      <c r="P917" s="11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8322</v>
      </c>
      <c r="P918" s="11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8322</v>
      </c>
      <c r="P919" s="11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8322</v>
      </c>
      <c r="P920" s="11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8322</v>
      </c>
      <c r="P921" s="1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8322</v>
      </c>
      <c r="P922" s="11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8322</v>
      </c>
      <c r="P923" s="11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8322</v>
      </c>
      <c r="P924" s="11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8322</v>
      </c>
      <c r="P925" s="11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8322</v>
      </c>
      <c r="P926" s="11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8322</v>
      </c>
      <c r="P927" s="11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8322</v>
      </c>
      <c r="P928" s="11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8322</v>
      </c>
      <c r="P929" s="11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8322</v>
      </c>
      <c r="P930" s="11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8322</v>
      </c>
      <c r="P931" s="1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8322</v>
      </c>
      <c r="P932" s="11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8322</v>
      </c>
      <c r="P933" s="11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8322</v>
      </c>
      <c r="P934" s="11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8322</v>
      </c>
      <c r="P935" s="11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8322</v>
      </c>
      <c r="P936" s="11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8322</v>
      </c>
      <c r="P937" s="11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8322</v>
      </c>
      <c r="P938" s="11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8322</v>
      </c>
      <c r="P939" s="11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8322</v>
      </c>
      <c r="P940" s="11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8322</v>
      </c>
      <c r="P941" s="1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8316</v>
      </c>
      <c r="P942" s="11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8316</v>
      </c>
      <c r="P943" s="11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8316</v>
      </c>
      <c r="P944" s="11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8316</v>
      </c>
      <c r="P945" s="11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8316</v>
      </c>
      <c r="P946" s="11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8316</v>
      </c>
      <c r="P947" s="11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8316</v>
      </c>
      <c r="P948" s="11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8316</v>
      </c>
      <c r="P949" s="11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8316</v>
      </c>
      <c r="P950" s="11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8316</v>
      </c>
      <c r="P951" s="1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8316</v>
      </c>
      <c r="P952" s="11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8316</v>
      </c>
      <c r="P953" s="11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8316</v>
      </c>
      <c r="P954" s="11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8316</v>
      </c>
      <c r="P955" s="11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8316</v>
      </c>
      <c r="P956" s="11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8316</v>
      </c>
      <c r="P957" s="11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8316</v>
      </c>
      <c r="P958" s="11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8316</v>
      </c>
      <c r="P959" s="11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8316</v>
      </c>
      <c r="P960" s="11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8316</v>
      </c>
      <c r="P961" s="1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8316</v>
      </c>
      <c r="P962" s="11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8316</v>
      </c>
      <c r="P963" s="11" t="s">
        <v>8318</v>
      </c>
      <c r="Q963">
        <f t="shared" ref="Q963:Q1026" si="45">IFERROR(ROUND(E963/L963,2),0)</f>
        <v>364.35</v>
      </c>
      <c r="R963" s="16">
        <f t="shared" ref="R963:R1026" si="46">(((J963/60)/60)/24)+DATE(1970,1,1)</f>
        <v>42740.693692129629</v>
      </c>
      <c r="S963" s="16">
        <f t="shared" ref="S963:S1026" si="47">(((I963/60)/60)/24)+DATE(1970,1,1)</f>
        <v>42786.791666666672</v>
      </c>
    </row>
    <row r="964" spans="1:19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8316</v>
      </c>
      <c r="P964" s="11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8316</v>
      </c>
      <c r="P965" s="11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8316</v>
      </c>
      <c r="P966" s="11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8316</v>
      </c>
      <c r="P967" s="11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8316</v>
      </c>
      <c r="P968" s="11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8316</v>
      </c>
      <c r="P969" s="11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8316</v>
      </c>
      <c r="P970" s="11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8316</v>
      </c>
      <c r="P971" s="1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8316</v>
      </c>
      <c r="P972" s="11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8316</v>
      </c>
      <c r="P973" s="11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8316</v>
      </c>
      <c r="P974" s="11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8316</v>
      </c>
      <c r="P975" s="11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8316</v>
      </c>
      <c r="P976" s="11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8316</v>
      </c>
      <c r="P977" s="11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8316</v>
      </c>
      <c r="P978" s="11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8316</v>
      </c>
      <c r="P979" s="11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8316</v>
      </c>
      <c r="P980" s="11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8316</v>
      </c>
      <c r="P981" s="1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8316</v>
      </c>
      <c r="P982" s="11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8316</v>
      </c>
      <c r="P983" s="11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8316</v>
      </c>
      <c r="P984" s="11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8316</v>
      </c>
      <c r="P985" s="11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8316</v>
      </c>
      <c r="P986" s="11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8316</v>
      </c>
      <c r="P987" s="11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8316</v>
      </c>
      <c r="P988" s="11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8316</v>
      </c>
      <c r="P989" s="11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8316</v>
      </c>
      <c r="P990" s="11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8316</v>
      </c>
      <c r="P991" s="1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8316</v>
      </c>
      <c r="P992" s="11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8316</v>
      </c>
      <c r="P993" s="11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8316</v>
      </c>
      <c r="P994" s="11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8316</v>
      </c>
      <c r="P995" s="11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8316</v>
      </c>
      <c r="P996" s="11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8316</v>
      </c>
      <c r="P997" s="11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8316</v>
      </c>
      <c r="P998" s="11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8316</v>
      </c>
      <c r="P999" s="11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8316</v>
      </c>
      <c r="P1000" s="11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8316</v>
      </c>
      <c r="P1001" s="1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8316</v>
      </c>
      <c r="P1002" s="11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8316</v>
      </c>
      <c r="P1003" s="11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8316</v>
      </c>
      <c r="P1004" s="11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8316</v>
      </c>
      <c r="P1005" s="11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8316</v>
      </c>
      <c r="P1006" s="11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8316</v>
      </c>
      <c r="P1007" s="11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8316</v>
      </c>
      <c r="P1008" s="11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8316</v>
      </c>
      <c r="P1009" s="11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8316</v>
      </c>
      <c r="P1010" s="11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8316</v>
      </c>
      <c r="P1011" s="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8316</v>
      </c>
      <c r="P1012" s="11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8316</v>
      </c>
      <c r="P1013" s="11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8316</v>
      </c>
      <c r="P1014" s="11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8316</v>
      </c>
      <c r="P1015" s="11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8316</v>
      </c>
      <c r="P1016" s="11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8316</v>
      </c>
      <c r="P1017" s="11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8316</v>
      </c>
      <c r="P1018" s="11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8316</v>
      </c>
      <c r="P1019" s="11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8316</v>
      </c>
      <c r="P1020" s="11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8316</v>
      </c>
      <c r="P1021" s="1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8322</v>
      </c>
      <c r="P1022" s="11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8322</v>
      </c>
      <c r="P1023" s="11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8322</v>
      </c>
      <c r="P1024" s="11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8322</v>
      </c>
      <c r="P1025" s="11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8322</v>
      </c>
      <c r="P1026" s="11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8322</v>
      </c>
      <c r="P1027" s="11" t="s">
        <v>8327</v>
      </c>
      <c r="Q1027">
        <f t="shared" ref="Q1027:Q1090" si="48">IFERROR(ROUND(E1027/L1027,2),0)</f>
        <v>71.849999999999994</v>
      </c>
      <c r="R1027" s="16">
        <f t="shared" ref="R1027:R1090" si="49">(((J1027/60)/60)/24)+DATE(1970,1,1)</f>
        <v>42049.833761574075</v>
      </c>
      <c r="S1027" s="16">
        <f t="shared" ref="S1027:S1090" si="50">(((I1027/60)/60)/24)+DATE(1970,1,1)</f>
        <v>42079.792094907403</v>
      </c>
    </row>
    <row r="1028" spans="1:19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8322</v>
      </c>
      <c r="P1028" s="11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8322</v>
      </c>
      <c r="P1029" s="11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8322</v>
      </c>
      <c r="P1030" s="11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8322</v>
      </c>
      <c r="P1031" s="1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8322</v>
      </c>
      <c r="P1032" s="11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8322</v>
      </c>
      <c r="P1033" s="11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8322</v>
      </c>
      <c r="P1034" s="11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8322</v>
      </c>
      <c r="P1035" s="11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8322</v>
      </c>
      <c r="P1036" s="11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8322</v>
      </c>
      <c r="P1037" s="11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8322</v>
      </c>
      <c r="P1038" s="11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8322</v>
      </c>
      <c r="P1039" s="11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8322</v>
      </c>
      <c r="P1040" s="11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8322</v>
      </c>
      <c r="P1041" s="1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8328</v>
      </c>
      <c r="P1042" s="11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8328</v>
      </c>
      <c r="P1043" s="11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8328</v>
      </c>
      <c r="P1044" s="11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8328</v>
      </c>
      <c r="P1045" s="11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8328</v>
      </c>
      <c r="P1046" s="11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8328</v>
      </c>
      <c r="P1047" s="11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8328</v>
      </c>
      <c r="P1048" s="11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8328</v>
      </c>
      <c r="P1049" s="11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8328</v>
      </c>
      <c r="P1050" s="11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8328</v>
      </c>
      <c r="P1051" s="1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8328</v>
      </c>
      <c r="P1052" s="11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8328</v>
      </c>
      <c r="P1053" s="11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8328</v>
      </c>
      <c r="P1054" s="11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8328</v>
      </c>
      <c r="P1055" s="11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8328</v>
      </c>
      <c r="P1056" s="11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8328</v>
      </c>
      <c r="P1057" s="11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8328</v>
      </c>
      <c r="P1058" s="11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8328</v>
      </c>
      <c r="P1059" s="11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8328</v>
      </c>
      <c r="P1060" s="11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8328</v>
      </c>
      <c r="P1061" s="1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8328</v>
      </c>
      <c r="P1062" s="11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8328</v>
      </c>
      <c r="P1063" s="11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8328</v>
      </c>
      <c r="P1064" s="11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8328</v>
      </c>
      <c r="P1065" s="11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8330</v>
      </c>
      <c r="P1066" s="11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8330</v>
      </c>
      <c r="P1067" s="11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8330</v>
      </c>
      <c r="P1068" s="11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8330</v>
      </c>
      <c r="P1069" s="11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8330</v>
      </c>
      <c r="P1070" s="11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8330</v>
      </c>
      <c r="P1071" s="1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8330</v>
      </c>
      <c r="P1072" s="11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8330</v>
      </c>
      <c r="P1073" s="11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8330</v>
      </c>
      <c r="P1074" s="11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8330</v>
      </c>
      <c r="P1075" s="11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8330</v>
      </c>
      <c r="P1076" s="11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8330</v>
      </c>
      <c r="P1077" s="11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8330</v>
      </c>
      <c r="P1078" s="11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8330</v>
      </c>
      <c r="P1079" s="11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8330</v>
      </c>
      <c r="P1080" s="11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8330</v>
      </c>
      <c r="P1081" s="1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8330</v>
      </c>
      <c r="P1082" s="11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8330</v>
      </c>
      <c r="P1083" s="11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8330</v>
      </c>
      <c r="P1084" s="11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8330</v>
      </c>
      <c r="P1085" s="11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8330</v>
      </c>
      <c r="P1086" s="11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8330</v>
      </c>
      <c r="P1087" s="11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8330</v>
      </c>
      <c r="P1088" s="11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8330</v>
      </c>
      <c r="P1089" s="11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8330</v>
      </c>
      <c r="P1090" s="11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8330</v>
      </c>
      <c r="P1091" s="11" t="s">
        <v>8331</v>
      </c>
      <c r="Q1091">
        <f t="shared" ref="Q1091:Q1154" si="51">IFERROR(ROUND(E1091/L1091,2),0)</f>
        <v>23.96</v>
      </c>
      <c r="R1091" s="16">
        <f t="shared" ref="R1091:R1154" si="52">(((J1091/60)/60)/24)+DATE(1970,1,1)</f>
        <v>42151.189525462964</v>
      </c>
      <c r="S1091" s="16">
        <f t="shared" ref="S1091:S1154" si="53">(((I1091/60)/60)/24)+DATE(1970,1,1)</f>
        <v>42181.189525462964</v>
      </c>
    </row>
    <row r="1092" spans="1:19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8330</v>
      </c>
      <c r="P1092" s="11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8330</v>
      </c>
      <c r="P1093" s="11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8330</v>
      </c>
      <c r="P1094" s="11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8330</v>
      </c>
      <c r="P1095" s="11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8330</v>
      </c>
      <c r="P1096" s="11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8330</v>
      </c>
      <c r="P1097" s="11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8330</v>
      </c>
      <c r="P1098" s="11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8330</v>
      </c>
      <c r="P1099" s="11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8330</v>
      </c>
      <c r="P1100" s="11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8330</v>
      </c>
      <c r="P1101" s="1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8330</v>
      </c>
      <c r="P1102" s="11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8330</v>
      </c>
      <c r="P1103" s="11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8330</v>
      </c>
      <c r="P1104" s="11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8330</v>
      </c>
      <c r="P1105" s="11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8330</v>
      </c>
      <c r="P1106" s="11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8330</v>
      </c>
      <c r="P1107" s="11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8330</v>
      </c>
      <c r="P1108" s="11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8330</v>
      </c>
      <c r="P1109" s="11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8330</v>
      </c>
      <c r="P1110" s="11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8330</v>
      </c>
      <c r="P1111" s="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8330</v>
      </c>
      <c r="P1112" s="11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8330</v>
      </c>
      <c r="P1113" s="11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8330</v>
      </c>
      <c r="P1114" s="11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8330</v>
      </c>
      <c r="P1115" s="11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8330</v>
      </c>
      <c r="P1116" s="11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8330</v>
      </c>
      <c r="P1117" s="11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8330</v>
      </c>
      <c r="P1118" s="11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8330</v>
      </c>
      <c r="P1119" s="11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8330</v>
      </c>
      <c r="P1120" s="11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8330</v>
      </c>
      <c r="P1121" s="1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8330</v>
      </c>
      <c r="P1122" s="11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8330</v>
      </c>
      <c r="P1123" s="11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8330</v>
      </c>
      <c r="P1124" s="11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8330</v>
      </c>
      <c r="P1125" s="11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8330</v>
      </c>
      <c r="P1126" s="11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8330</v>
      </c>
      <c r="P1127" s="11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8330</v>
      </c>
      <c r="P1128" s="11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8330</v>
      </c>
      <c r="P1129" s="11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8330</v>
      </c>
      <c r="P1130" s="11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8330</v>
      </c>
      <c r="P1131" s="1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8330</v>
      </c>
      <c r="P1132" s="11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8330</v>
      </c>
      <c r="P1133" s="11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8330</v>
      </c>
      <c r="P1134" s="11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8330</v>
      </c>
      <c r="P1135" s="11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8330</v>
      </c>
      <c r="P1136" s="11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8330</v>
      </c>
      <c r="P1137" s="11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8330</v>
      </c>
      <c r="P1138" s="11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8330</v>
      </c>
      <c r="P1139" s="11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8330</v>
      </c>
      <c r="P1140" s="11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8330</v>
      </c>
      <c r="P1141" s="1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8330</v>
      </c>
      <c r="P1142" s="11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8330</v>
      </c>
      <c r="P1143" s="11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8330</v>
      </c>
      <c r="P1144" s="11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8330</v>
      </c>
      <c r="P1145" s="11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8333</v>
      </c>
      <c r="P1146" s="11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8333</v>
      </c>
      <c r="P1147" s="11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8333</v>
      </c>
      <c r="P1148" s="11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8333</v>
      </c>
      <c r="P1149" s="11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8333</v>
      </c>
      <c r="P1150" s="11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8333</v>
      </c>
      <c r="P1151" s="1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8333</v>
      </c>
      <c r="P1152" s="11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8333</v>
      </c>
      <c r="P1153" s="11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8333</v>
      </c>
      <c r="P1154" s="11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8333</v>
      </c>
      <c r="P1155" s="11" t="s">
        <v>8334</v>
      </c>
      <c r="Q1155">
        <f t="shared" ref="Q1155:Q1218" si="54">IFERROR(ROUND(E1155/L1155,2),0)</f>
        <v>50</v>
      </c>
      <c r="R1155" s="16">
        <f t="shared" ref="R1155:R1218" si="55">(((J1155/60)/60)/24)+DATE(1970,1,1)</f>
        <v>42143.714178240742</v>
      </c>
      <c r="S1155" s="16">
        <f t="shared" ref="S1155:S1218" si="56">(((I1155/60)/60)/24)+DATE(1970,1,1)</f>
        <v>42173.714178240742</v>
      </c>
    </row>
    <row r="1156" spans="1:19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8333</v>
      </c>
      <c r="P1156" s="11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8333</v>
      </c>
      <c r="P1157" s="11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8333</v>
      </c>
      <c r="P1158" s="11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8333</v>
      </c>
      <c r="P1159" s="11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8333</v>
      </c>
      <c r="P1160" s="11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8333</v>
      </c>
      <c r="P1161" s="1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8333</v>
      </c>
      <c r="P1162" s="11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8333</v>
      </c>
      <c r="P1163" s="11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s="11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8333</v>
      </c>
      <c r="P1165" s="11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8333</v>
      </c>
      <c r="P1166" s="11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8333</v>
      </c>
      <c r="P1167" s="11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8333</v>
      </c>
      <c r="P1168" s="11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8333</v>
      </c>
      <c r="P1169" s="11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8333</v>
      </c>
      <c r="P1170" s="11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8333</v>
      </c>
      <c r="P1171" s="1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8333</v>
      </c>
      <c r="P1172" s="11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8333</v>
      </c>
      <c r="P1173" s="11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8333</v>
      </c>
      <c r="P1174" s="11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8333</v>
      </c>
      <c r="P1175" s="11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8333</v>
      </c>
      <c r="P1176" s="11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8333</v>
      </c>
      <c r="P1177" s="11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8333</v>
      </c>
      <c r="P1178" s="11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8333</v>
      </c>
      <c r="P1179" s="11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8333</v>
      </c>
      <c r="P1180" s="11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8333</v>
      </c>
      <c r="P1181" s="1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8333</v>
      </c>
      <c r="P1182" s="11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8333</v>
      </c>
      <c r="P1183" s="11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8333</v>
      </c>
      <c r="P1184" s="11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8333</v>
      </c>
      <c r="P1185" s="11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8335</v>
      </c>
      <c r="P1186" s="11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8335</v>
      </c>
      <c r="P1187" s="11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8335</v>
      </c>
      <c r="P1188" s="11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8335</v>
      </c>
      <c r="P1189" s="11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8335</v>
      </c>
      <c r="P1190" s="11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8335</v>
      </c>
      <c r="P1191" s="1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8335</v>
      </c>
      <c r="P1192" s="11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8335</v>
      </c>
      <c r="P1193" s="11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8335</v>
      </c>
      <c r="P1194" s="11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8335</v>
      </c>
      <c r="P1195" s="11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8335</v>
      </c>
      <c r="P1196" s="11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8335</v>
      </c>
      <c r="P1197" s="11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8335</v>
      </c>
      <c r="P1198" s="11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8335</v>
      </c>
      <c r="P1199" s="11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8335</v>
      </c>
      <c r="P1200" s="11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8335</v>
      </c>
      <c r="P1201" s="1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8335</v>
      </c>
      <c r="P1202" s="11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8335</v>
      </c>
      <c r="P1203" s="11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8335</v>
      </c>
      <c r="P1204" s="11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8335</v>
      </c>
      <c r="P1205" s="11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8335</v>
      </c>
      <c r="P1206" s="11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8335</v>
      </c>
      <c r="P1207" s="11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8335</v>
      </c>
      <c r="P1208" s="11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8335</v>
      </c>
      <c r="P1209" s="11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8335</v>
      </c>
      <c r="P1210" s="11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8335</v>
      </c>
      <c r="P1211" s="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8335</v>
      </c>
      <c r="P1212" s="11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8335</v>
      </c>
      <c r="P1213" s="11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8335</v>
      </c>
      <c r="P1214" s="11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8335</v>
      </c>
      <c r="P1215" s="11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8335</v>
      </c>
      <c r="P1216" s="11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8335</v>
      </c>
      <c r="P1217" s="11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8335</v>
      </c>
      <c r="P1218" s="11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8335</v>
      </c>
      <c r="P1219" s="11" t="s">
        <v>8336</v>
      </c>
      <c r="Q1219">
        <f t="shared" ref="Q1219:Q1282" si="57">IFERROR(ROUND(E1219/L1219,2),0)</f>
        <v>148.57</v>
      </c>
      <c r="R1219" s="16">
        <f t="shared" ref="R1219:R1282" si="58">(((J1219/60)/60)/24)+DATE(1970,1,1)</f>
        <v>42535.809490740736</v>
      </c>
      <c r="S1219" s="16">
        <f t="shared" ref="S1219:S1282" si="59">(((I1219/60)/60)/24)+DATE(1970,1,1)</f>
        <v>42565.809490740736</v>
      </c>
    </row>
    <row r="1220" spans="1:19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8335</v>
      </c>
      <c r="P1220" s="11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8335</v>
      </c>
      <c r="P1221" s="1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8335</v>
      </c>
      <c r="P1222" s="11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8335</v>
      </c>
      <c r="P1223" s="11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8335</v>
      </c>
      <c r="P1224" s="11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8335</v>
      </c>
      <c r="P1225" s="11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8322</v>
      </c>
      <c r="P1226" s="11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8322</v>
      </c>
      <c r="P1227" s="11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8322</v>
      </c>
      <c r="P1228" s="11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8322</v>
      </c>
      <c r="P1229" s="11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8322</v>
      </c>
      <c r="P1230" s="11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8322</v>
      </c>
      <c r="P1231" s="1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8322</v>
      </c>
      <c r="P1232" s="11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8322</v>
      </c>
      <c r="P1233" s="11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8322</v>
      </c>
      <c r="P1234" s="11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8322</v>
      </c>
      <c r="P1235" s="11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8322</v>
      </c>
      <c r="P1236" s="11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8322</v>
      </c>
      <c r="P1237" s="11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8322</v>
      </c>
      <c r="P1238" s="11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8322</v>
      </c>
      <c r="P1239" s="11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8322</v>
      </c>
      <c r="P1240" s="11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8322</v>
      </c>
      <c r="P1241" s="1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8322</v>
      </c>
      <c r="P1242" s="11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8322</v>
      </c>
      <c r="P1243" s="11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8322</v>
      </c>
      <c r="P1244" s="11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8322</v>
      </c>
      <c r="P1245" s="11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8322</v>
      </c>
      <c r="P1246" s="11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8322</v>
      </c>
      <c r="P1247" s="11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8322</v>
      </c>
      <c r="P1248" s="11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8322</v>
      </c>
      <c r="P1249" s="11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8322</v>
      </c>
      <c r="P1250" s="11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8322</v>
      </c>
      <c r="P1251" s="1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8322</v>
      </c>
      <c r="P1252" s="11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8322</v>
      </c>
      <c r="P1253" s="11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8322</v>
      </c>
      <c r="P1254" s="11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8322</v>
      </c>
      <c r="P1255" s="11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8322</v>
      </c>
      <c r="P1256" s="11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8322</v>
      </c>
      <c r="P1257" s="11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8322</v>
      </c>
      <c r="P1258" s="11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8322</v>
      </c>
      <c r="P1259" s="11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8322</v>
      </c>
      <c r="P1260" s="11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8322</v>
      </c>
      <c r="P1261" s="1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8322</v>
      </c>
      <c r="P1262" s="11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8322</v>
      </c>
      <c r="P1263" s="11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8322</v>
      </c>
      <c r="P1264" s="11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8322</v>
      </c>
      <c r="P1265" s="11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8322</v>
      </c>
      <c r="P1266" s="11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8322</v>
      </c>
      <c r="P1267" s="11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8322</v>
      </c>
      <c r="P1268" s="11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8322</v>
      </c>
      <c r="P1269" s="11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8322</v>
      </c>
      <c r="P1270" s="11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8322</v>
      </c>
      <c r="P1271" s="1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8322</v>
      </c>
      <c r="P1272" s="11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8322</v>
      </c>
      <c r="P1273" s="11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8322</v>
      </c>
      <c r="P1274" s="11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8322</v>
      </c>
      <c r="P1275" s="11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8322</v>
      </c>
      <c r="P1276" s="11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8322</v>
      </c>
      <c r="P1277" s="11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8322</v>
      </c>
      <c r="P1278" s="11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8322</v>
      </c>
      <c r="P1279" s="11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8322</v>
      </c>
      <c r="P1280" s="11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8322</v>
      </c>
      <c r="P1281" s="1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8322</v>
      </c>
      <c r="P1282" s="11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8322</v>
      </c>
      <c r="P1283" s="11" t="s">
        <v>8323</v>
      </c>
      <c r="Q1283">
        <f t="shared" ref="Q1283:Q1346" si="60">IFERROR(ROUND(E1283/L1283,2),0)</f>
        <v>104.73</v>
      </c>
      <c r="R1283" s="16">
        <f t="shared" ref="R1283:R1346" si="61">(((J1283/60)/60)/24)+DATE(1970,1,1)</f>
        <v>41463.743472222224</v>
      </c>
      <c r="S1283" s="16">
        <f t="shared" ref="S1283:S1346" si="62">(((I1283/60)/60)/24)+DATE(1970,1,1)</f>
        <v>41483.743472222224</v>
      </c>
    </row>
    <row r="1284" spans="1:19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8322</v>
      </c>
      <c r="P1284" s="11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8322</v>
      </c>
      <c r="P1285" s="11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8314</v>
      </c>
      <c r="P1286" s="11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8314</v>
      </c>
      <c r="P1287" s="11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8314</v>
      </c>
      <c r="P1288" s="11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8314</v>
      </c>
      <c r="P1289" s="11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8314</v>
      </c>
      <c r="P1290" s="11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8314</v>
      </c>
      <c r="P1291" s="1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8314</v>
      </c>
      <c r="P1292" s="11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8314</v>
      </c>
      <c r="P1293" s="11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8314</v>
      </c>
      <c r="P1294" s="11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8314</v>
      </c>
      <c r="P1295" s="11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8314</v>
      </c>
      <c r="P1296" s="11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8314</v>
      </c>
      <c r="P1297" s="11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8314</v>
      </c>
      <c r="P1298" s="11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8314</v>
      </c>
      <c r="P1299" s="11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8314</v>
      </c>
      <c r="P1300" s="11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8314</v>
      </c>
      <c r="P1301" s="1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8314</v>
      </c>
      <c r="P1302" s="11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8314</v>
      </c>
      <c r="P1303" s="11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8314</v>
      </c>
      <c r="P1304" s="11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8314</v>
      </c>
      <c r="P1305" s="11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8316</v>
      </c>
      <c r="P1306" s="11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8316</v>
      </c>
      <c r="P1307" s="11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8316</v>
      </c>
      <c r="P1308" s="11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8316</v>
      </c>
      <c r="P1309" s="11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8316</v>
      </c>
      <c r="P1310" s="11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8316</v>
      </c>
      <c r="P1311" s="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8316</v>
      </c>
      <c r="P1312" s="11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8316</v>
      </c>
      <c r="P1313" s="11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8316</v>
      </c>
      <c r="P1314" s="11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8316</v>
      </c>
      <c r="P1315" s="11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8316</v>
      </c>
      <c r="P1316" s="11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8316</v>
      </c>
      <c r="P1317" s="11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8316</v>
      </c>
      <c r="P1318" s="11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8316</v>
      </c>
      <c r="P1319" s="11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8316</v>
      </c>
      <c r="P1320" s="11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8316</v>
      </c>
      <c r="P1321" s="1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8316</v>
      </c>
      <c r="P1322" s="11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8316</v>
      </c>
      <c r="P1323" s="11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8316</v>
      </c>
      <c r="P1324" s="11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8316</v>
      </c>
      <c r="P1325" s="11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8316</v>
      </c>
      <c r="P1326" s="11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8316</v>
      </c>
      <c r="P1327" s="11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8316</v>
      </c>
      <c r="P1328" s="11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8316</v>
      </c>
      <c r="P1329" s="11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8316</v>
      </c>
      <c r="P1330" s="11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8316</v>
      </c>
      <c r="P1331" s="1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8316</v>
      </c>
      <c r="P1332" s="11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8316</v>
      </c>
      <c r="P1333" s="11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8316</v>
      </c>
      <c r="P1334" s="11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8316</v>
      </c>
      <c r="P1335" s="11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8316</v>
      </c>
      <c r="P1336" s="11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8316</v>
      </c>
      <c r="P1337" s="11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8316</v>
      </c>
      <c r="P1338" s="11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8316</v>
      </c>
      <c r="P1339" s="11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8316</v>
      </c>
      <c r="P1340" s="11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8316</v>
      </c>
      <c r="P1341" s="1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8316</v>
      </c>
      <c r="P1342" s="11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8316</v>
      </c>
      <c r="P1343" s="11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8316</v>
      </c>
      <c r="P1344" s="11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8316</v>
      </c>
      <c r="P1345" s="11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8319</v>
      </c>
      <c r="P1346" s="11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8319</v>
      </c>
      <c r="P1347" s="11" t="s">
        <v>8320</v>
      </c>
      <c r="Q1347">
        <f t="shared" ref="Q1347:Q1410" si="63">IFERROR(ROUND(E1347/L1347,2),0)</f>
        <v>53.57</v>
      </c>
      <c r="R1347" s="16">
        <f t="shared" ref="R1347:R1410" si="64">(((J1347/60)/60)/24)+DATE(1970,1,1)</f>
        <v>41799.814340277779</v>
      </c>
      <c r="S1347" s="16">
        <f t="shared" ref="S1347:S1410" si="65">(((I1347/60)/60)/24)+DATE(1970,1,1)</f>
        <v>41834.814340277779</v>
      </c>
    </row>
    <row r="1348" spans="1:19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8319</v>
      </c>
      <c r="P1348" s="11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8319</v>
      </c>
      <c r="P1349" s="11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8319</v>
      </c>
      <c r="P1350" s="11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8319</v>
      </c>
      <c r="P1351" s="1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8319</v>
      </c>
      <c r="P1352" s="11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8319</v>
      </c>
      <c r="P1353" s="11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8319</v>
      </c>
      <c r="P1354" s="11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8319</v>
      </c>
      <c r="P1355" s="11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8319</v>
      </c>
      <c r="P1356" s="11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8319</v>
      </c>
      <c r="P1357" s="11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8319</v>
      </c>
      <c r="P1358" s="11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8319</v>
      </c>
      <c r="P1359" s="11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8319</v>
      </c>
      <c r="P1360" s="11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8319</v>
      </c>
      <c r="P1361" s="1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8319</v>
      </c>
      <c r="P1362" s="11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8319</v>
      </c>
      <c r="P1363" s="11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8319</v>
      </c>
      <c r="P1364" s="11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8319</v>
      </c>
      <c r="P1365" s="11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8322</v>
      </c>
      <c r="P1366" s="11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8322</v>
      </c>
      <c r="P1367" s="11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8322</v>
      </c>
      <c r="P1368" s="11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8322</v>
      </c>
      <c r="P1369" s="11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8322</v>
      </c>
      <c r="P1370" s="11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8322</v>
      </c>
      <c r="P1371" s="1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8322</v>
      </c>
      <c r="P1372" s="11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8322</v>
      </c>
      <c r="P1373" s="11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8322</v>
      </c>
      <c r="P1374" s="11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8322</v>
      </c>
      <c r="P1375" s="11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8322</v>
      </c>
      <c r="P1376" s="11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8322</v>
      </c>
      <c r="P1377" s="11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8322</v>
      </c>
      <c r="P1378" s="11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8322</v>
      </c>
      <c r="P1379" s="11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8322</v>
      </c>
      <c r="P1380" s="11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8322</v>
      </c>
      <c r="P1381" s="1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8322</v>
      </c>
      <c r="P1382" s="11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8322</v>
      </c>
      <c r="P1383" s="11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8322</v>
      </c>
      <c r="P1384" s="11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8322</v>
      </c>
      <c r="P1385" s="11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8322</v>
      </c>
      <c r="P1386" s="11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8322</v>
      </c>
      <c r="P1387" s="11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8322</v>
      </c>
      <c r="P1388" s="11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8322</v>
      </c>
      <c r="P1389" s="11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8322</v>
      </c>
      <c r="P1390" s="11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8322</v>
      </c>
      <c r="P1391" s="1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8322</v>
      </c>
      <c r="P1392" s="11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8322</v>
      </c>
      <c r="P1393" s="11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8322</v>
      </c>
      <c r="P1394" s="11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8322</v>
      </c>
      <c r="P1395" s="11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8322</v>
      </c>
      <c r="P1396" s="11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8322</v>
      </c>
      <c r="P1397" s="11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8322</v>
      </c>
      <c r="P1398" s="11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8322</v>
      </c>
      <c r="P1399" s="11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8322</v>
      </c>
      <c r="P1400" s="11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8322</v>
      </c>
      <c r="P1401" s="1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8322</v>
      </c>
      <c r="P1402" s="11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8322</v>
      </c>
      <c r="P1403" s="11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8322</v>
      </c>
      <c r="P1404" s="11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8322</v>
      </c>
      <c r="P1405" s="11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8319</v>
      </c>
      <c r="P1406" s="11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8319</v>
      </c>
      <c r="P1407" s="11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8319</v>
      </c>
      <c r="P1408" s="11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8319</v>
      </c>
      <c r="P1409" s="11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8319</v>
      </c>
      <c r="P1410" s="11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8319</v>
      </c>
      <c r="P1411" s="11" t="s">
        <v>8338</v>
      </c>
      <c r="Q1411">
        <f t="shared" ref="Q1411:Q1474" si="66">IFERROR(ROUND(E1411/L1411,2),0)</f>
        <v>0</v>
      </c>
      <c r="R1411" s="16">
        <f t="shared" ref="R1411:R1474" si="67">(((J1411/60)/60)/24)+DATE(1970,1,1)</f>
        <v>41945.133506944447</v>
      </c>
      <c r="S1411" s="16">
        <f t="shared" ref="S1411:S1474" si="68">(((I1411/60)/60)/24)+DATE(1970,1,1)</f>
        <v>42005.175173611111</v>
      </c>
    </row>
    <row r="1412" spans="1:19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8319</v>
      </c>
      <c r="P1412" s="11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8319</v>
      </c>
      <c r="P1413" s="11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8319</v>
      </c>
      <c r="P1414" s="11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8319</v>
      </c>
      <c r="P1415" s="11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8319</v>
      </c>
      <c r="P1416" s="11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8319</v>
      </c>
      <c r="P1417" s="11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8319</v>
      </c>
      <c r="P1418" s="11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8319</v>
      </c>
      <c r="P1419" s="11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8319</v>
      </c>
      <c r="P1420" s="11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8319</v>
      </c>
      <c r="P1421" s="1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8319</v>
      </c>
      <c r="P1422" s="11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8319</v>
      </c>
      <c r="P1423" s="11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8319</v>
      </c>
      <c r="P1424" s="11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8319</v>
      </c>
      <c r="P1425" s="11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8319</v>
      </c>
      <c r="P1426" s="11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8319</v>
      </c>
      <c r="P1427" s="11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8319</v>
      </c>
      <c r="P1428" s="11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8319</v>
      </c>
      <c r="P1429" s="11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8319</v>
      </c>
      <c r="P1430" s="11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8319</v>
      </c>
      <c r="P1431" s="1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8319</v>
      </c>
      <c r="P1432" s="11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8319</v>
      </c>
      <c r="P1433" s="11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8319</v>
      </c>
      <c r="P1434" s="11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8319</v>
      </c>
      <c r="P1435" s="11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8319</v>
      </c>
      <c r="P1436" s="11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8319</v>
      </c>
      <c r="P1437" s="11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8319</v>
      </c>
      <c r="P1438" s="11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8319</v>
      </c>
      <c r="P1439" s="11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8319</v>
      </c>
      <c r="P1440" s="11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8319</v>
      </c>
      <c r="P1441" s="1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8319</v>
      </c>
      <c r="P1442" s="11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8319</v>
      </c>
      <c r="P1443" s="11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8319</v>
      </c>
      <c r="P1444" s="11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8319</v>
      </c>
      <c r="P1445" s="11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8319</v>
      </c>
      <c r="P1446" s="11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8319</v>
      </c>
      <c r="P1447" s="11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8319</v>
      </c>
      <c r="P1448" s="11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8319</v>
      </c>
      <c r="P1449" s="11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8319</v>
      </c>
      <c r="P1450" s="11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8319</v>
      </c>
      <c r="P1451" s="1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8319</v>
      </c>
      <c r="P1452" s="11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8319</v>
      </c>
      <c r="P1453" s="11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8319</v>
      </c>
      <c r="P1454" s="11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8319</v>
      </c>
      <c r="P1455" s="11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8319</v>
      </c>
      <c r="P1456" s="11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8319</v>
      </c>
      <c r="P1457" s="11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8319</v>
      </c>
      <c r="P1458" s="11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8319</v>
      </c>
      <c r="P1459" s="11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8319</v>
      </c>
      <c r="P1460" s="11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8319</v>
      </c>
      <c r="P1461" s="1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8319</v>
      </c>
      <c r="P1462" s="11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8319</v>
      </c>
      <c r="P1463" s="11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8319</v>
      </c>
      <c r="P1464" s="11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8319</v>
      </c>
      <c r="P1465" s="11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8319</v>
      </c>
      <c r="P1466" s="11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8319</v>
      </c>
      <c r="P1467" s="11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8319</v>
      </c>
      <c r="P1468" s="11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8319</v>
      </c>
      <c r="P1469" s="11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8319</v>
      </c>
      <c r="P1470" s="11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8319</v>
      </c>
      <c r="P1471" s="1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8319</v>
      </c>
      <c r="P1472" s="11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8319</v>
      </c>
      <c r="P1473" s="11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8319</v>
      </c>
      <c r="P1474" s="11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8319</v>
      </c>
      <c r="P1475" s="11" t="s">
        <v>8339</v>
      </c>
      <c r="Q1475">
        <f t="shared" ref="Q1475:Q1538" si="69">IFERROR(ROUND(E1475/L1475,2),0)</f>
        <v>38.46</v>
      </c>
      <c r="R1475" s="16">
        <f t="shared" ref="R1475:R1538" si="70">(((J1475/60)/60)/24)+DATE(1970,1,1)</f>
        <v>40939.979618055557</v>
      </c>
      <c r="S1475" s="16">
        <f t="shared" ref="S1475:S1538" si="71">(((I1475/60)/60)/24)+DATE(1970,1,1)</f>
        <v>40969.979618055557</v>
      </c>
    </row>
    <row r="1476" spans="1:19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8319</v>
      </c>
      <c r="P1476" s="11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8319</v>
      </c>
      <c r="P1477" s="11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8319</v>
      </c>
      <c r="P1478" s="11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8319</v>
      </c>
      <c r="P1479" s="11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8319</v>
      </c>
      <c r="P1480" s="11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8319</v>
      </c>
      <c r="P1481" s="1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8319</v>
      </c>
      <c r="P1482" s="11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8319</v>
      </c>
      <c r="P1483" s="11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8319</v>
      </c>
      <c r="P1484" s="11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8319</v>
      </c>
      <c r="P1485" s="11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8319</v>
      </c>
      <c r="P1486" s="11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8319</v>
      </c>
      <c r="P1487" s="11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8319</v>
      </c>
      <c r="P1488" s="11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8319</v>
      </c>
      <c r="P1489" s="11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8319</v>
      </c>
      <c r="P1490" s="11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8319</v>
      </c>
      <c r="P1491" s="1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8319</v>
      </c>
      <c r="P1492" s="11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8319</v>
      </c>
      <c r="P1493" s="11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8319</v>
      </c>
      <c r="P1494" s="11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8319</v>
      </c>
      <c r="P1495" s="11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8319</v>
      </c>
      <c r="P1496" s="11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8319</v>
      </c>
      <c r="P1497" s="11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8319</v>
      </c>
      <c r="P1498" s="11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8319</v>
      </c>
      <c r="P1499" s="11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8319</v>
      </c>
      <c r="P1500" s="11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8319</v>
      </c>
      <c r="P1501" s="1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8319</v>
      </c>
      <c r="P1502" s="11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8335</v>
      </c>
      <c r="P1503" s="11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8335</v>
      </c>
      <c r="P1504" s="11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8335</v>
      </c>
      <c r="P1505" s="11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8335</v>
      </c>
      <c r="P1506" s="11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8335</v>
      </c>
      <c r="P1507" s="11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8335</v>
      </c>
      <c r="P1508" s="11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8335</v>
      </c>
      <c r="P1509" s="11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8335</v>
      </c>
      <c r="P1510" s="11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8335</v>
      </c>
      <c r="P1511" s="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8335</v>
      </c>
      <c r="P1512" s="11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8335</v>
      </c>
      <c r="P1513" s="11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8335</v>
      </c>
      <c r="P1514" s="11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8335</v>
      </c>
      <c r="P1515" s="11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8335</v>
      </c>
      <c r="P1516" s="11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8335</v>
      </c>
      <c r="P1517" s="11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8335</v>
      </c>
      <c r="P1518" s="11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8335</v>
      </c>
      <c r="P1519" s="11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8335</v>
      </c>
      <c r="P1520" s="11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8335</v>
      </c>
      <c r="P1521" s="1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8335</v>
      </c>
      <c r="P1522" s="11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8335</v>
      </c>
      <c r="P1523" s="11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8335</v>
      </c>
      <c r="P1524" s="11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8335</v>
      </c>
      <c r="P1525" s="11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8335</v>
      </c>
      <c r="P1526" s="11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8335</v>
      </c>
      <c r="P1527" s="11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8335</v>
      </c>
      <c r="P1528" s="11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8335</v>
      </c>
      <c r="P1529" s="11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8335</v>
      </c>
      <c r="P1530" s="11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8335</v>
      </c>
      <c r="P1531" s="1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8335</v>
      </c>
      <c r="P1532" s="11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8335</v>
      </c>
      <c r="P1533" s="11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8335</v>
      </c>
      <c r="P1534" s="11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8335</v>
      </c>
      <c r="P1535" s="11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8335</v>
      </c>
      <c r="P1536" s="11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8335</v>
      </c>
      <c r="P1537" s="11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8335</v>
      </c>
      <c r="P1538" s="11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8335</v>
      </c>
      <c r="P1539" s="11" t="s">
        <v>8336</v>
      </c>
      <c r="Q1539">
        <f t="shared" ref="Q1539:Q1602" si="72">IFERROR(ROUND(E1539/L1539,2),0)</f>
        <v>96.38</v>
      </c>
      <c r="R1539" s="16">
        <f t="shared" ref="R1539:R1602" si="73">(((J1539/60)/60)/24)+DATE(1970,1,1)</f>
        <v>42552.315127314811</v>
      </c>
      <c r="S1539" s="16">
        <f t="shared" ref="S1539:S1602" si="74">(((I1539/60)/60)/24)+DATE(1970,1,1)</f>
        <v>42588.75</v>
      </c>
    </row>
    <row r="1540" spans="1:19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8335</v>
      </c>
      <c r="P1540" s="11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8335</v>
      </c>
      <c r="P1541" s="1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8335</v>
      </c>
      <c r="P1542" s="11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8335</v>
      </c>
      <c r="P1543" s="11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8335</v>
      </c>
      <c r="P1544" s="11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8335</v>
      </c>
      <c r="P1545" s="11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8335</v>
      </c>
      <c r="P1546" s="11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8335</v>
      </c>
      <c r="P1547" s="11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8335</v>
      </c>
      <c r="P1548" s="11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8335</v>
      </c>
      <c r="P1549" s="11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8335</v>
      </c>
      <c r="P1550" s="11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8335</v>
      </c>
      <c r="P1551" s="1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8335</v>
      </c>
      <c r="P1552" s="11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8335</v>
      </c>
      <c r="P1553" s="11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8335</v>
      </c>
      <c r="P1554" s="11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8335</v>
      </c>
      <c r="P1555" s="11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8335</v>
      </c>
      <c r="P1556" s="11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8335</v>
      </c>
      <c r="P1557" s="11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8335</v>
      </c>
      <c r="P1558" s="11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8335</v>
      </c>
      <c r="P1559" s="11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8335</v>
      </c>
      <c r="P1560" s="11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8335</v>
      </c>
      <c r="P1561" s="1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8335</v>
      </c>
      <c r="P1562" s="11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8319</v>
      </c>
      <c r="P1563" s="11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8319</v>
      </c>
      <c r="P1564" s="11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8319</v>
      </c>
      <c r="P1565" s="11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8319</v>
      </c>
      <c r="P1566" s="11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8319</v>
      </c>
      <c r="P1567" s="11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8319</v>
      </c>
      <c r="P1568" s="11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8319</v>
      </c>
      <c r="P1569" s="11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8319</v>
      </c>
      <c r="P1570" s="11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8319</v>
      </c>
      <c r="P1571" s="1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8319</v>
      </c>
      <c r="P1572" s="11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8319</v>
      </c>
      <c r="P1573" s="11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8319</v>
      </c>
      <c r="P1574" s="11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8319</v>
      </c>
      <c r="P1575" s="11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8319</v>
      </c>
      <c r="P1576" s="11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8319</v>
      </c>
      <c r="P1577" s="11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8319</v>
      </c>
      <c r="P1578" s="11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8319</v>
      </c>
      <c r="P1579" s="11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8319</v>
      </c>
      <c r="P1580" s="11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8319</v>
      </c>
      <c r="P1581" s="1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8319</v>
      </c>
      <c r="P1582" s="11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8335</v>
      </c>
      <c r="P1583" s="11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8335</v>
      </c>
      <c r="P1584" s="11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8335</v>
      </c>
      <c r="P1585" s="11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8335</v>
      </c>
      <c r="P1586" s="11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8335</v>
      </c>
      <c r="P1587" s="11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8335</v>
      </c>
      <c r="P1588" s="11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8335</v>
      </c>
      <c r="P1589" s="11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8335</v>
      </c>
      <c r="P1590" s="11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8335</v>
      </c>
      <c r="P1591" s="1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8335</v>
      </c>
      <c r="P1592" s="11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8335</v>
      </c>
      <c r="P1593" s="11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8335</v>
      </c>
      <c r="P1594" s="11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8335</v>
      </c>
      <c r="P1595" s="11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8335</v>
      </c>
      <c r="P1596" s="11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8335</v>
      </c>
      <c r="P1597" s="11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8335</v>
      </c>
      <c r="P1598" s="11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8335</v>
      </c>
      <c r="P1599" s="11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8335</v>
      </c>
      <c r="P1600" s="11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8335</v>
      </c>
      <c r="P1601" s="1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8335</v>
      </c>
      <c r="P1602" s="11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8322</v>
      </c>
      <c r="P1603" s="11" t="s">
        <v>8323</v>
      </c>
      <c r="Q1603">
        <f t="shared" ref="Q1603:Q1666" si="75">IFERROR(ROUND(E1603/L1603,2),0)</f>
        <v>48.33</v>
      </c>
      <c r="R1603" s="16">
        <f t="shared" ref="R1603:R1666" si="76">(((J1603/60)/60)/24)+DATE(1970,1,1)</f>
        <v>40638.092974537038</v>
      </c>
      <c r="S1603" s="16">
        <f t="shared" ref="S1603:S1666" si="77">(((I1603/60)/60)/24)+DATE(1970,1,1)</f>
        <v>40668.092974537038</v>
      </c>
    </row>
    <row r="1604" spans="1:19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8322</v>
      </c>
      <c r="P1604" s="11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8322</v>
      </c>
      <c r="P1605" s="11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8322</v>
      </c>
      <c r="P1606" s="11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8322</v>
      </c>
      <c r="P1607" s="11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8322</v>
      </c>
      <c r="P1608" s="11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8322</v>
      </c>
      <c r="P1609" s="11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8322</v>
      </c>
      <c r="P1610" s="11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8322</v>
      </c>
      <c r="P1611" s="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8322</v>
      </c>
      <c r="P1612" s="11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8322</v>
      </c>
      <c r="P1613" s="11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8322</v>
      </c>
      <c r="P1614" s="11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8322</v>
      </c>
      <c r="P1615" s="11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8322</v>
      </c>
      <c r="P1616" s="11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8322</v>
      </c>
      <c r="P1617" s="11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8322</v>
      </c>
      <c r="P1618" s="11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8322</v>
      </c>
      <c r="P1619" s="11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8322</v>
      </c>
      <c r="P1620" s="11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8322</v>
      </c>
      <c r="P1621" s="1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8322</v>
      </c>
      <c r="P1622" s="11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8322</v>
      </c>
      <c r="P1623" s="11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8322</v>
      </c>
      <c r="P1624" s="11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8322</v>
      </c>
      <c r="P1625" s="11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8322</v>
      </c>
      <c r="P1626" s="11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8322</v>
      </c>
      <c r="P1627" s="11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8322</v>
      </c>
      <c r="P1628" s="11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8322</v>
      </c>
      <c r="P1629" s="11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8322</v>
      </c>
      <c r="P1630" s="11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8322</v>
      </c>
      <c r="P1631" s="1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8322</v>
      </c>
      <c r="P1632" s="11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8322</v>
      </c>
      <c r="P1633" s="11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8322</v>
      </c>
      <c r="P1634" s="11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8322</v>
      </c>
      <c r="P1635" s="11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8322</v>
      </c>
      <c r="P1636" s="11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8322</v>
      </c>
      <c r="P1637" s="11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8322</v>
      </c>
      <c r="P1638" s="11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8322</v>
      </c>
      <c r="P1639" s="11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8322</v>
      </c>
      <c r="P1640" s="11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8322</v>
      </c>
      <c r="P1641" s="1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8322</v>
      </c>
      <c r="P1642" s="11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8322</v>
      </c>
      <c r="P1643" s="11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8322</v>
      </c>
      <c r="P1644" s="11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8322</v>
      </c>
      <c r="P1645" s="11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8322</v>
      </c>
      <c r="P1646" s="11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8322</v>
      </c>
      <c r="P1647" s="11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8322</v>
      </c>
      <c r="P1648" s="11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8322</v>
      </c>
      <c r="P1649" s="11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8322</v>
      </c>
      <c r="P1650" s="11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8322</v>
      </c>
      <c r="P1651" s="1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8322</v>
      </c>
      <c r="P1652" s="11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8322</v>
      </c>
      <c r="P1653" s="11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8322</v>
      </c>
      <c r="P1654" s="11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8322</v>
      </c>
      <c r="P1655" s="11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8322</v>
      </c>
      <c r="P1656" s="11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8322</v>
      </c>
      <c r="P1657" s="11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8322</v>
      </c>
      <c r="P1658" s="11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8322</v>
      </c>
      <c r="P1659" s="11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8322</v>
      </c>
      <c r="P1660" s="11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8322</v>
      </c>
      <c r="P1661" s="1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8322</v>
      </c>
      <c r="P1662" s="11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8322</v>
      </c>
      <c r="P1663" s="11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8322</v>
      </c>
      <c r="P1664" s="11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8322</v>
      </c>
      <c r="P1665" s="11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8322</v>
      </c>
      <c r="P1666" s="11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8322</v>
      </c>
      <c r="P1667" s="11" t="s">
        <v>8343</v>
      </c>
      <c r="Q1667">
        <f t="shared" ref="Q1667:Q1730" si="78">IFERROR(ROUND(E1667/L1667,2),0)</f>
        <v>44.96</v>
      </c>
      <c r="R1667" s="16">
        <f t="shared" ref="R1667:R1730" si="79">(((J1667/60)/60)/24)+DATE(1970,1,1)</f>
        <v>40564.649456018517</v>
      </c>
      <c r="S1667" s="16">
        <f t="shared" ref="S1667:S1730" si="80">(((I1667/60)/60)/24)+DATE(1970,1,1)</f>
        <v>40596.125</v>
      </c>
    </row>
    <row r="1668" spans="1:19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8322</v>
      </c>
      <c r="P1668" s="11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8322</v>
      </c>
      <c r="P1669" s="11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8322</v>
      </c>
      <c r="P1670" s="11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8322</v>
      </c>
      <c r="P1671" s="1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8322</v>
      </c>
      <c r="P1672" s="11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8322</v>
      </c>
      <c r="P1673" s="11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8322</v>
      </c>
      <c r="P1674" s="11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8322</v>
      </c>
      <c r="P1675" s="11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8322</v>
      </c>
      <c r="P1676" s="11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8322</v>
      </c>
      <c r="P1677" s="11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8322</v>
      </c>
      <c r="P1678" s="11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8322</v>
      </c>
      <c r="P1679" s="11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8322</v>
      </c>
      <c r="P1680" s="11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8322</v>
      </c>
      <c r="P1681" s="1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8322</v>
      </c>
      <c r="P1682" s="11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8322</v>
      </c>
      <c r="P1683" s="11" t="s">
        <v>8344</v>
      </c>
      <c r="Q1683">
        <f>IFERROR(ROUND(E1683/L1683,2),0)</f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8322</v>
      </c>
      <c r="P1684" s="11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8322</v>
      </c>
      <c r="P1685" s="11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8322</v>
      </c>
      <c r="P1686" s="11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8322</v>
      </c>
      <c r="P1687" s="11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8322</v>
      </c>
      <c r="P1688" s="11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8322</v>
      </c>
      <c r="P1689" s="11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8322</v>
      </c>
      <c r="P1690" s="11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8322</v>
      </c>
      <c r="P1691" s="1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8322</v>
      </c>
      <c r="P1692" s="11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8322</v>
      </c>
      <c r="P1693" s="11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8322</v>
      </c>
      <c r="P1694" s="11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8322</v>
      </c>
      <c r="P1695" s="11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8322</v>
      </c>
      <c r="P1696" s="11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8322</v>
      </c>
      <c r="P1697" s="11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8322</v>
      </c>
      <c r="P1698" s="11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8322</v>
      </c>
      <c r="P1699" s="11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8322</v>
      </c>
      <c r="P1700" s="11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8322</v>
      </c>
      <c r="P1701" s="1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8322</v>
      </c>
      <c r="P1702" s="11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8322</v>
      </c>
      <c r="P1703" s="11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8322</v>
      </c>
      <c r="P1704" s="11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8322</v>
      </c>
      <c r="P1705" s="11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8322</v>
      </c>
      <c r="P1706" s="11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8322</v>
      </c>
      <c r="P1707" s="11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8322</v>
      </c>
      <c r="P1708" s="11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8322</v>
      </c>
      <c r="P1709" s="11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8322</v>
      </c>
      <c r="P1710" s="11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8322</v>
      </c>
      <c r="P1711" s="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8322</v>
      </c>
      <c r="P1712" s="11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8322</v>
      </c>
      <c r="P1713" s="11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8322</v>
      </c>
      <c r="P1714" s="11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8322</v>
      </c>
      <c r="P1715" s="11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8322</v>
      </c>
      <c r="P1716" s="11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8322</v>
      </c>
      <c r="P1717" s="11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8322</v>
      </c>
      <c r="P1718" s="11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8322</v>
      </c>
      <c r="P1719" s="11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8322</v>
      </c>
      <c r="P1720" s="11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8322</v>
      </c>
      <c r="P1721" s="1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8322</v>
      </c>
      <c r="P1722" s="11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8322</v>
      </c>
      <c r="P1723" s="11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8322</v>
      </c>
      <c r="P1724" s="11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8322</v>
      </c>
      <c r="P1725" s="11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8322</v>
      </c>
      <c r="P1726" s="11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8322</v>
      </c>
      <c r="P1727" s="11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8322</v>
      </c>
      <c r="P1728" s="11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8322</v>
      </c>
      <c r="P1729" s="11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8322</v>
      </c>
      <c r="P1730" s="11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8322</v>
      </c>
      <c r="P1731" s="11" t="s">
        <v>8344</v>
      </c>
      <c r="Q1731">
        <f t="shared" ref="Q1731:Q1794" si="81">IFERROR(ROUND(E1731/L1731,2),0)</f>
        <v>0</v>
      </c>
      <c r="R1731" s="16">
        <f t="shared" ref="R1731:R1794" si="82">(((J1731/60)/60)/24)+DATE(1970,1,1)</f>
        <v>42471.052152777775</v>
      </c>
      <c r="S1731" s="16">
        <f t="shared" ref="S1731:S1794" si="83">(((I1731/60)/60)/24)+DATE(1970,1,1)</f>
        <v>42531.052152777775</v>
      </c>
    </row>
    <row r="1732" spans="1:19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8322</v>
      </c>
      <c r="P1732" s="11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8322</v>
      </c>
      <c r="P1733" s="11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8322</v>
      </c>
      <c r="P1734" s="11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8322</v>
      </c>
      <c r="P1735" s="11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8322</v>
      </c>
      <c r="P1736" s="11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8322</v>
      </c>
      <c r="P1737" s="11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8322</v>
      </c>
      <c r="P1738" s="11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8322</v>
      </c>
      <c r="P1739" s="11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8322</v>
      </c>
      <c r="P1740" s="11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8322</v>
      </c>
      <c r="P1741" s="1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8322</v>
      </c>
      <c r="P1742" s="11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8335</v>
      </c>
      <c r="P1743" s="11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8335</v>
      </c>
      <c r="P1744" s="11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8335</v>
      </c>
      <c r="P1745" s="11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8335</v>
      </c>
      <c r="P1746" s="11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8335</v>
      </c>
      <c r="P1747" s="11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8335</v>
      </c>
      <c r="P1748" s="11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8335</v>
      </c>
      <c r="P1749" s="11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8335</v>
      </c>
      <c r="P1750" s="11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8335</v>
      </c>
      <c r="P1751" s="1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8335</v>
      </c>
      <c r="P1752" s="11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8335</v>
      </c>
      <c r="P1753" s="11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8335</v>
      </c>
      <c r="P1754" s="11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8335</v>
      </c>
      <c r="P1755" s="11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8335</v>
      </c>
      <c r="P1756" s="11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8335</v>
      </c>
      <c r="P1757" s="11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8335</v>
      </c>
      <c r="P1758" s="11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8335</v>
      </c>
      <c r="P1759" s="11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8335</v>
      </c>
      <c r="P1760" s="11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8335</v>
      </c>
      <c r="P1761" s="1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8335</v>
      </c>
      <c r="P1762" s="11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8335</v>
      </c>
      <c r="P1763" s="11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8335</v>
      </c>
      <c r="P1764" s="11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8335</v>
      </c>
      <c r="P1765" s="11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8335</v>
      </c>
      <c r="P1766" s="11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8335</v>
      </c>
      <c r="P1767" s="11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8335</v>
      </c>
      <c r="P1768" s="11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8335</v>
      </c>
      <c r="P1769" s="11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8335</v>
      </c>
      <c r="P1770" s="11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8335</v>
      </c>
      <c r="P1771" s="1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8335</v>
      </c>
      <c r="P1772" s="11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8335</v>
      </c>
      <c r="P1773" s="11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8335</v>
      </c>
      <c r="P1774" s="11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8335</v>
      </c>
      <c r="P1775" s="11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8335</v>
      </c>
      <c r="P1776" s="11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8335</v>
      </c>
      <c r="P1777" s="11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8335</v>
      </c>
      <c r="P1778" s="11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8335</v>
      </c>
      <c r="P1779" s="11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8335</v>
      </c>
      <c r="P1780" s="11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8335</v>
      </c>
      <c r="P1781" s="1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8335</v>
      </c>
      <c r="P1782" s="11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8335</v>
      </c>
      <c r="P1783" s="11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8335</v>
      </c>
      <c r="P1784" s="11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8335</v>
      </c>
      <c r="P1785" s="11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8335</v>
      </c>
      <c r="P1786" s="11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8335</v>
      </c>
      <c r="P1787" s="11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8335</v>
      </c>
      <c r="P1788" s="11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8335</v>
      </c>
      <c r="P1789" s="11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8335</v>
      </c>
      <c r="P1790" s="11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8335</v>
      </c>
      <c r="P1791" s="1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8335</v>
      </c>
      <c r="P1792" s="11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8335</v>
      </c>
      <c r="P1793" s="11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8335</v>
      </c>
      <c r="P1794" s="11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8335</v>
      </c>
      <c r="P1795" s="11" t="s">
        <v>8336</v>
      </c>
      <c r="Q1795">
        <f t="shared" ref="Q1795:Q1858" si="84">IFERROR(ROUND(E1795/L1795,2),0)</f>
        <v>20</v>
      </c>
      <c r="R1795" s="16">
        <f t="shared" ref="R1795:R1858" si="85">(((J1795/60)/60)/24)+DATE(1970,1,1)</f>
        <v>41940.89166666667</v>
      </c>
      <c r="S1795" s="16">
        <f t="shared" ref="S1795:S1858" si="86">(((I1795/60)/60)/24)+DATE(1970,1,1)</f>
        <v>41970.933333333334</v>
      </c>
    </row>
    <row r="1796" spans="1:19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8335</v>
      </c>
      <c r="P1796" s="11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8335</v>
      </c>
      <c r="P1797" s="11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8335</v>
      </c>
      <c r="P1798" s="11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8335</v>
      </c>
      <c r="P1799" s="11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8335</v>
      </c>
      <c r="P1800" s="11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8335</v>
      </c>
      <c r="P1801" s="1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8335</v>
      </c>
      <c r="P1802" s="11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8335</v>
      </c>
      <c r="P1803" s="11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8335</v>
      </c>
      <c r="P1804" s="11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8335</v>
      </c>
      <c r="P1805" s="11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8335</v>
      </c>
      <c r="P1806" s="11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8335</v>
      </c>
      <c r="P1807" s="11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8335</v>
      </c>
      <c r="P1808" s="11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8335</v>
      </c>
      <c r="P1809" s="11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8335</v>
      </c>
      <c r="P1810" s="11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8335</v>
      </c>
      <c r="P1811" s="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8335</v>
      </c>
      <c r="P1812" s="11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8335</v>
      </c>
      <c r="P1813" s="11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8335</v>
      </c>
      <c r="P1814" s="11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8335</v>
      </c>
      <c r="P1815" s="11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8335</v>
      </c>
      <c r="P1816" s="11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8335</v>
      </c>
      <c r="P1817" s="11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8335</v>
      </c>
      <c r="P1818" s="11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8335</v>
      </c>
      <c r="P1819" s="11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8335</v>
      </c>
      <c r="P1820" s="11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8335</v>
      </c>
      <c r="P1821" s="1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8335</v>
      </c>
      <c r="P1822" s="11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8322</v>
      </c>
      <c r="P1823" s="11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8322</v>
      </c>
      <c r="P1824" s="11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8322</v>
      </c>
      <c r="P1825" s="11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8322</v>
      </c>
      <c r="P1826" s="11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8322</v>
      </c>
      <c r="P1827" s="11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8322</v>
      </c>
      <c r="P1828" s="11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8322</v>
      </c>
      <c r="P1829" s="11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8322</v>
      </c>
      <c r="P1830" s="11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8322</v>
      </c>
      <c r="P1831" s="1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8322</v>
      </c>
      <c r="P1832" s="11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8322</v>
      </c>
      <c r="P1833" s="11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8322</v>
      </c>
      <c r="P1834" s="11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8322</v>
      </c>
      <c r="P1835" s="11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8322</v>
      </c>
      <c r="P1836" s="11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8322</v>
      </c>
      <c r="P1837" s="11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8322</v>
      </c>
      <c r="P1838" s="11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8322</v>
      </c>
      <c r="P1839" s="11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8322</v>
      </c>
      <c r="P1840" s="11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8322</v>
      </c>
      <c r="P1841" s="1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8322</v>
      </c>
      <c r="P1842" s="11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8322</v>
      </c>
      <c r="P1843" s="11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8322</v>
      </c>
      <c r="P1844" s="11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8322</v>
      </c>
      <c r="P1845" s="11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8322</v>
      </c>
      <c r="P1846" s="11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8322</v>
      </c>
      <c r="P1847" s="11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8322</v>
      </c>
      <c r="P1848" s="11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8322</v>
      </c>
      <c r="P1849" s="11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8322</v>
      </c>
      <c r="P1850" s="11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8322</v>
      </c>
      <c r="P1851" s="1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8322</v>
      </c>
      <c r="P1852" s="11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8322</v>
      </c>
      <c r="P1853" s="11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8322</v>
      </c>
      <c r="P1854" s="11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8322</v>
      </c>
      <c r="P1855" s="11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8322</v>
      </c>
      <c r="P1856" s="11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8322</v>
      </c>
      <c r="P1857" s="11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8322</v>
      </c>
      <c r="P1858" s="11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8322</v>
      </c>
      <c r="P1859" s="11" t="s">
        <v>8323</v>
      </c>
      <c r="Q1859">
        <f t="shared" ref="Q1859:Q1922" si="87">IFERROR(ROUND(E1859/L1859,2),0)</f>
        <v>136.36000000000001</v>
      </c>
      <c r="R1859" s="16">
        <f t="shared" ref="R1859:R1922" si="88">(((J1859/60)/60)/24)+DATE(1970,1,1)</f>
        <v>41864.76866898148</v>
      </c>
      <c r="S1859" s="16">
        <f t="shared" ref="S1859:S1922" si="89">(((I1859/60)/60)/24)+DATE(1970,1,1)</f>
        <v>41894.76866898148</v>
      </c>
    </row>
    <row r="1860" spans="1:19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8322</v>
      </c>
      <c r="P1860" s="11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8322</v>
      </c>
      <c r="P1861" s="1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8322</v>
      </c>
      <c r="P1862" s="11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8330</v>
      </c>
      <c r="P1863" s="11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8330</v>
      </c>
      <c r="P1864" s="11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8330</v>
      </c>
      <c r="P1865" s="11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8330</v>
      </c>
      <c r="P1866" s="11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8330</v>
      </c>
      <c r="P1867" s="11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8330</v>
      </c>
      <c r="P1868" s="11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8330</v>
      </c>
      <c r="P1869" s="11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8330</v>
      </c>
      <c r="P1870" s="11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8330</v>
      </c>
      <c r="P1871" s="1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8330</v>
      </c>
      <c r="P1872" s="11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8330</v>
      </c>
      <c r="P1873" s="11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8330</v>
      </c>
      <c r="P1874" s="11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8330</v>
      </c>
      <c r="P1875" s="11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8330</v>
      </c>
      <c r="P1876" s="11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8330</v>
      </c>
      <c r="P1877" s="11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8330</v>
      </c>
      <c r="P1878" s="11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8330</v>
      </c>
      <c r="P1879" s="11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8330</v>
      </c>
      <c r="P1880" s="11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8330</v>
      </c>
      <c r="P1881" s="1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8330</v>
      </c>
      <c r="P1882" s="11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8322</v>
      </c>
      <c r="P1883" s="11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8322</v>
      </c>
      <c r="P1884" s="11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8322</v>
      </c>
      <c r="P1885" s="11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8322</v>
      </c>
      <c r="P1886" s="11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8322</v>
      </c>
      <c r="P1887" s="11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8322</v>
      </c>
      <c r="P1888" s="11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8322</v>
      </c>
      <c r="P1889" s="11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8322</v>
      </c>
      <c r="P1890" s="11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8322</v>
      </c>
      <c r="P1891" s="1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8322</v>
      </c>
      <c r="P1892" s="11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8322</v>
      </c>
      <c r="P1893" s="11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8322</v>
      </c>
      <c r="P1894" s="11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8322</v>
      </c>
      <c r="P1895" s="11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8322</v>
      </c>
      <c r="P1896" s="11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8322</v>
      </c>
      <c r="P1897" s="11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8322</v>
      </c>
      <c r="P1898" s="11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8322</v>
      </c>
      <c r="P1899" s="11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8322</v>
      </c>
      <c r="P1900" s="11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8322</v>
      </c>
      <c r="P1901" s="1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8322</v>
      </c>
      <c r="P1902" s="11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8316</v>
      </c>
      <c r="P1903" s="11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8316</v>
      </c>
      <c r="P1904" s="11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8316</v>
      </c>
      <c r="P1905" s="11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8316</v>
      </c>
      <c r="P1906" s="11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8316</v>
      </c>
      <c r="P1907" s="11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8316</v>
      </c>
      <c r="P1908" s="11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8316</v>
      </c>
      <c r="P1909" s="11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8316</v>
      </c>
      <c r="P1910" s="11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8316</v>
      </c>
      <c r="P1911" s="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8316</v>
      </c>
      <c r="P1912" s="11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8316</v>
      </c>
      <c r="P1913" s="11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8316</v>
      </c>
      <c r="P1914" s="11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8316</v>
      </c>
      <c r="P1915" s="11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8316</v>
      </c>
      <c r="P1916" s="11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8316</v>
      </c>
      <c r="P1917" s="11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8316</v>
      </c>
      <c r="P1918" s="11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8316</v>
      </c>
      <c r="P1919" s="11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8316</v>
      </c>
      <c r="P1920" s="11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8316</v>
      </c>
      <c r="P1921" s="1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8316</v>
      </c>
      <c r="P1922" s="11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8322</v>
      </c>
      <c r="P1923" s="11" t="s">
        <v>8326</v>
      </c>
      <c r="Q1923">
        <f t="shared" ref="Q1923:Q1986" si="90">IFERROR(ROUND(E1923/L1923,2),0)</f>
        <v>54</v>
      </c>
      <c r="R1923" s="16">
        <f t="shared" ref="R1923:R1986" si="91">(((J1923/60)/60)/24)+DATE(1970,1,1)</f>
        <v>41074.221562500003</v>
      </c>
      <c r="S1923" s="16">
        <f t="shared" ref="S1923:S1986" si="92">(((I1923/60)/60)/24)+DATE(1970,1,1)</f>
        <v>41104.221562500003</v>
      </c>
    </row>
    <row r="1924" spans="1:19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8322</v>
      </c>
      <c r="P1924" s="11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8322</v>
      </c>
      <c r="P1925" s="11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8322</v>
      </c>
      <c r="P1926" s="11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8322</v>
      </c>
      <c r="P1927" s="11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8322</v>
      </c>
      <c r="P1928" s="11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8322</v>
      </c>
      <c r="P1929" s="11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8322</v>
      </c>
      <c r="P1930" s="11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8322</v>
      </c>
      <c r="P1931" s="1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8322</v>
      </c>
      <c r="P1932" s="11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8322</v>
      </c>
      <c r="P1933" s="11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8322</v>
      </c>
      <c r="P1934" s="11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8322</v>
      </c>
      <c r="P1935" s="11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8322</v>
      </c>
      <c r="P1936" s="11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8322</v>
      </c>
      <c r="P1937" s="11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8322</v>
      </c>
      <c r="P1938" s="11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8322</v>
      </c>
      <c r="P1939" s="11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8322</v>
      </c>
      <c r="P1940" s="11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8322</v>
      </c>
      <c r="P1941" s="1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8322</v>
      </c>
      <c r="P1942" s="11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8316</v>
      </c>
      <c r="P1943" s="11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8316</v>
      </c>
      <c r="P1944" s="11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8316</v>
      </c>
      <c r="P1945" s="11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8316</v>
      </c>
      <c r="P1946" s="11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8316</v>
      </c>
      <c r="P1947" s="11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8316</v>
      </c>
      <c r="P1948" s="11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8316</v>
      </c>
      <c r="P1949" s="11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8316</v>
      </c>
      <c r="P1950" s="11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8316</v>
      </c>
      <c r="P1951" s="1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8316</v>
      </c>
      <c r="P1952" s="11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8316</v>
      </c>
      <c r="P1953" s="11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8316</v>
      </c>
      <c r="P1954" s="11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8316</v>
      </c>
      <c r="P1955" s="11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8316</v>
      </c>
      <c r="P1956" s="11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8316</v>
      </c>
      <c r="P1957" s="11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8316</v>
      </c>
      <c r="P1958" s="11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8316</v>
      </c>
      <c r="P1959" s="11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8316</v>
      </c>
      <c r="P1960" s="11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8316</v>
      </c>
      <c r="P1961" s="1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8316</v>
      </c>
      <c r="P1962" s="11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8316</v>
      </c>
      <c r="P1963" s="11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8316</v>
      </c>
      <c r="P1964" s="11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8316</v>
      </c>
      <c r="P1965" s="11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8316</v>
      </c>
      <c r="P1966" s="11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8316</v>
      </c>
      <c r="P1967" s="11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8316</v>
      </c>
      <c r="P1968" s="11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8316</v>
      </c>
      <c r="P1969" s="11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8316</v>
      </c>
      <c r="P1970" s="11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8316</v>
      </c>
      <c r="P1971" s="1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8316</v>
      </c>
      <c r="P1972" s="11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8316</v>
      </c>
      <c r="P1973" s="11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8316</v>
      </c>
      <c r="P1974" s="11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8316</v>
      </c>
      <c r="P1975" s="11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8316</v>
      </c>
      <c r="P1976" s="11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8316</v>
      </c>
      <c r="P1977" s="11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8316</v>
      </c>
      <c r="P1978" s="11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8316</v>
      </c>
      <c r="P1979" s="11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8316</v>
      </c>
      <c r="P1980" s="11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8316</v>
      </c>
      <c r="P1981" s="1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8316</v>
      </c>
      <c r="P1982" s="11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8335</v>
      </c>
      <c r="P1983" s="11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8335</v>
      </c>
      <c r="P1984" s="11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8335</v>
      </c>
      <c r="P1985" s="11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8335</v>
      </c>
      <c r="P1986" s="11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8335</v>
      </c>
      <c r="P1987" s="11" t="s">
        <v>8347</v>
      </c>
      <c r="Q1987">
        <f t="shared" ref="Q1987:Q2050" si="93">IFERROR(ROUND(E1987/L1987,2),0)</f>
        <v>12.75</v>
      </c>
      <c r="R1987" s="16">
        <f t="shared" ref="R1987:R2050" si="94">(((J1987/60)/60)/24)+DATE(1970,1,1)</f>
        <v>42555.698738425926</v>
      </c>
      <c r="S1987" s="16">
        <f t="shared" ref="S1987:S2050" si="95">(((I1987/60)/60)/24)+DATE(1970,1,1)</f>
        <v>42584.958333333328</v>
      </c>
    </row>
    <row r="1988" spans="1:19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8335</v>
      </c>
      <c r="P1988" s="11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8335</v>
      </c>
      <c r="P1989" s="11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8335</v>
      </c>
      <c r="P1990" s="11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8335</v>
      </c>
      <c r="P1991" s="1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8335</v>
      </c>
      <c r="P1992" s="11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8335</v>
      </c>
      <c r="P1993" s="11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8335</v>
      </c>
      <c r="P1994" s="11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8335</v>
      </c>
      <c r="P1995" s="11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8335</v>
      </c>
      <c r="P1996" s="11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8335</v>
      </c>
      <c r="P1997" s="11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8335</v>
      </c>
      <c r="P1998" s="11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8335</v>
      </c>
      <c r="P1999" s="11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8335</v>
      </c>
      <c r="P2000" s="11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8335</v>
      </c>
      <c r="P2001" s="1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8335</v>
      </c>
      <c r="P2002" s="11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8316</v>
      </c>
      <c r="P2003" s="11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8316</v>
      </c>
      <c r="P2004" s="11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8316</v>
      </c>
      <c r="P2005" s="11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8316</v>
      </c>
      <c r="P2006" s="11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8316</v>
      </c>
      <c r="P2007" s="11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8316</v>
      </c>
      <c r="P2008" s="11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8316</v>
      </c>
      <c r="P2009" s="11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8316</v>
      </c>
      <c r="P2010" s="11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8316</v>
      </c>
      <c r="P2011" s="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8316</v>
      </c>
      <c r="P2012" s="11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8316</v>
      </c>
      <c r="P2013" s="11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8316</v>
      </c>
      <c r="P2014" s="11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8316</v>
      </c>
      <c r="P2015" s="11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8316</v>
      </c>
      <c r="P2016" s="11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8316</v>
      </c>
      <c r="P2017" s="11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8316</v>
      </c>
      <c r="P2018" s="11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8316</v>
      </c>
      <c r="P2019" s="11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8316</v>
      </c>
      <c r="P2020" s="11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8316</v>
      </c>
      <c r="P2021" s="1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8316</v>
      </c>
      <c r="P2022" s="11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8316</v>
      </c>
      <c r="P2023" s="11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8316</v>
      </c>
      <c r="P2024" s="11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8316</v>
      </c>
      <c r="P2025" s="11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8316</v>
      </c>
      <c r="P2026" s="11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8316</v>
      </c>
      <c r="P2027" s="11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8316</v>
      </c>
      <c r="P2028" s="11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8316</v>
      </c>
      <c r="P2029" s="11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8316</v>
      </c>
      <c r="P2030" s="11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8316</v>
      </c>
      <c r="P2031" s="1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8316</v>
      </c>
      <c r="P2032" s="11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8316</v>
      </c>
      <c r="P2033" s="11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8316</v>
      </c>
      <c r="P2034" s="11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8316</v>
      </c>
      <c r="P2035" s="11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8316</v>
      </c>
      <c r="P2036" s="11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8316</v>
      </c>
      <c r="P2037" s="11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8316</v>
      </c>
      <c r="P2038" s="11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8316</v>
      </c>
      <c r="P2039" s="11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8316</v>
      </c>
      <c r="P2040" s="11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8316</v>
      </c>
      <c r="P2041" s="1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8316</v>
      </c>
      <c r="P2042" s="11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8316</v>
      </c>
      <c r="P2043" s="11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8316</v>
      </c>
      <c r="P2044" s="11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8316</v>
      </c>
      <c r="P2045" s="11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8316</v>
      </c>
      <c r="P2046" s="11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8316</v>
      </c>
      <c r="P2047" s="11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8316</v>
      </c>
      <c r="P2048" s="11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8316</v>
      </c>
      <c r="P2049" s="11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8316</v>
      </c>
      <c r="P2050" s="11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8316</v>
      </c>
      <c r="P2051" s="11" t="s">
        <v>8346</v>
      </c>
      <c r="Q2051">
        <f t="shared" ref="Q2051:Q2114" si="96">IFERROR(ROUND(E2051/L2051,2),0)</f>
        <v>80.989999999999995</v>
      </c>
      <c r="R2051" s="16">
        <f t="shared" ref="R2051:R2114" si="97">(((J2051/60)/60)/24)+DATE(1970,1,1)</f>
        <v>41575.527349537035</v>
      </c>
      <c r="S2051" s="16">
        <f t="shared" ref="S2051:S2114" si="98">(((I2051/60)/60)/24)+DATE(1970,1,1)</f>
        <v>41610.957638888889</v>
      </c>
    </row>
    <row r="2052" spans="1:19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8316</v>
      </c>
      <c r="P2052" s="11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8316</v>
      </c>
      <c r="P2053" s="11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8316</v>
      </c>
      <c r="P2054" s="11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8316</v>
      </c>
      <c r="P2055" s="11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8316</v>
      </c>
      <c r="P2056" s="11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8316</v>
      </c>
      <c r="P2057" s="11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8316</v>
      </c>
      <c r="P2058" s="11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8316</v>
      </c>
      <c r="P2059" s="11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8316</v>
      </c>
      <c r="P2060" s="11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8316</v>
      </c>
      <c r="P2061" s="1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8316</v>
      </c>
      <c r="P2062" s="11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8316</v>
      </c>
      <c r="P2063" s="11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8316</v>
      </c>
      <c r="P2064" s="11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8316</v>
      </c>
      <c r="P2065" s="11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8316</v>
      </c>
      <c r="P2066" s="11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8316</v>
      </c>
      <c r="P2067" s="11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8316</v>
      </c>
      <c r="P2068" s="11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8316</v>
      </c>
      <c r="P2069" s="11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8316</v>
      </c>
      <c r="P2070" s="11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8316</v>
      </c>
      <c r="P2071" s="1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8316</v>
      </c>
      <c r="P2072" s="11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8316</v>
      </c>
      <c r="P2073" s="11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8316</v>
      </c>
      <c r="P2074" s="11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8316</v>
      </c>
      <c r="P2075" s="11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8316</v>
      </c>
      <c r="P2076" s="11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8316</v>
      </c>
      <c r="P2077" s="11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8316</v>
      </c>
      <c r="P2078" s="11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8316</v>
      </c>
      <c r="P2079" s="11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8316</v>
      </c>
      <c r="P2080" s="11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8316</v>
      </c>
      <c r="P2081" s="1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8316</v>
      </c>
      <c r="P2082" s="11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8322</v>
      </c>
      <c r="P2083" s="11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8322</v>
      </c>
      <c r="P2084" s="11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8322</v>
      </c>
      <c r="P2085" s="11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8322</v>
      </c>
      <c r="P2086" s="11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8322</v>
      </c>
      <c r="P2087" s="11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8322</v>
      </c>
      <c r="P2088" s="11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8322</v>
      </c>
      <c r="P2089" s="11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8322</v>
      </c>
      <c r="P2090" s="11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8322</v>
      </c>
      <c r="P2091" s="1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8322</v>
      </c>
      <c r="P2092" s="11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8322</v>
      </c>
      <c r="P2093" s="11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8322</v>
      </c>
      <c r="P2094" s="11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8322</v>
      </c>
      <c r="P2095" s="11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8322</v>
      </c>
      <c r="P2096" s="11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8322</v>
      </c>
      <c r="P2097" s="11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8322</v>
      </c>
      <c r="P2098" s="11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8322</v>
      </c>
      <c r="P2099" s="11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8322</v>
      </c>
      <c r="P2100" s="11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8322</v>
      </c>
      <c r="P2101" s="1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8322</v>
      </c>
      <c r="P2102" s="11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8322</v>
      </c>
      <c r="P2103" s="11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8322</v>
      </c>
      <c r="P2104" s="11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8322</v>
      </c>
      <c r="P2105" s="11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8322</v>
      </c>
      <c r="P2106" s="11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8322</v>
      </c>
      <c r="P2107" s="11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8322</v>
      </c>
      <c r="P2108" s="11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8322</v>
      </c>
      <c r="P2109" s="11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8322</v>
      </c>
      <c r="P2110" s="11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8322</v>
      </c>
      <c r="P2111" s="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s="11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8322</v>
      </c>
      <c r="P2113" s="11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8322</v>
      </c>
      <c r="P2114" s="11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8322</v>
      </c>
      <c r="P2115" s="11" t="s">
        <v>8326</v>
      </c>
      <c r="Q2115">
        <f t="shared" ref="Q2115:Q2178" si="99">IFERROR(ROUND(E2115/L2115,2),0)</f>
        <v>68.599999999999994</v>
      </c>
      <c r="R2115" s="16">
        <f t="shared" ref="R2115:R2178" si="100">(((J2115/60)/60)/24)+DATE(1970,1,1)</f>
        <v>41870.86546296296</v>
      </c>
      <c r="S2115" s="16">
        <f t="shared" ref="S2115:S2178" si="101">(((I2115/60)/60)/24)+DATE(1970,1,1)</f>
        <v>41905.86546296296</v>
      </c>
    </row>
    <row r="2116" spans="1:19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8322</v>
      </c>
      <c r="P2116" s="11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8322</v>
      </c>
      <c r="P2117" s="11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8322</v>
      </c>
      <c r="P2118" s="11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8322</v>
      </c>
      <c r="P2119" s="11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8322</v>
      </c>
      <c r="P2120" s="11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8322</v>
      </c>
      <c r="P2121" s="1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8322</v>
      </c>
      <c r="P2122" s="11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8330</v>
      </c>
      <c r="P2123" s="11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8330</v>
      </c>
      <c r="P2124" s="11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8330</v>
      </c>
      <c r="P2125" s="11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8330</v>
      </c>
      <c r="P2126" s="11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8330</v>
      </c>
      <c r="P2127" s="11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8330</v>
      </c>
      <c r="P2128" s="11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8330</v>
      </c>
      <c r="P2129" s="11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8330</v>
      </c>
      <c r="P2130" s="11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8330</v>
      </c>
      <c r="P2131" s="1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8330</v>
      </c>
      <c r="P2132" s="11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8330</v>
      </c>
      <c r="P2133" s="11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8330</v>
      </c>
      <c r="P2134" s="11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8330</v>
      </c>
      <c r="P2135" s="11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8330</v>
      </c>
      <c r="P2136" s="11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8330</v>
      </c>
      <c r="P2137" s="11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8330</v>
      </c>
      <c r="P2138" s="11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8330</v>
      </c>
      <c r="P2139" s="11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8330</v>
      </c>
      <c r="P2140" s="11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8330</v>
      </c>
      <c r="P2141" s="1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8330</v>
      </c>
      <c r="P2142" s="11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8330</v>
      </c>
      <c r="P2143" s="11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8330</v>
      </c>
      <c r="P2144" s="11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8330</v>
      </c>
      <c r="P2145" s="11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8330</v>
      </c>
      <c r="P2146" s="11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8330</v>
      </c>
      <c r="P2147" s="11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8330</v>
      </c>
      <c r="P2148" s="11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8330</v>
      </c>
      <c r="P2149" s="11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8330</v>
      </c>
      <c r="P2150" s="11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8330</v>
      </c>
      <c r="P2151" s="1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8330</v>
      </c>
      <c r="P2152" s="11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8330</v>
      </c>
      <c r="P2153" s="11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8330</v>
      </c>
      <c r="P2154" s="11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8330</v>
      </c>
      <c r="P2155" s="11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8330</v>
      </c>
      <c r="P2156" s="11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8330</v>
      </c>
      <c r="P2157" s="11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8330</v>
      </c>
      <c r="P2158" s="11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8330</v>
      </c>
      <c r="P2159" s="11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8330</v>
      </c>
      <c r="P2160" s="11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8330</v>
      </c>
      <c r="P2161" s="1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8330</v>
      </c>
      <c r="P2162" s="11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8322</v>
      </c>
      <c r="P2163" s="11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8322</v>
      </c>
      <c r="P2164" s="11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8322</v>
      </c>
      <c r="P2165" s="11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8322</v>
      </c>
      <c r="P2166" s="11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8322</v>
      </c>
      <c r="P2167" s="11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8322</v>
      </c>
      <c r="P2168" s="11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8322</v>
      </c>
      <c r="P2169" s="11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8322</v>
      </c>
      <c r="P2170" s="11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8322</v>
      </c>
      <c r="P2171" s="1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8322</v>
      </c>
      <c r="P2172" s="11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8322</v>
      </c>
      <c r="P2173" s="11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8322</v>
      </c>
      <c r="P2174" s="11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8322</v>
      </c>
      <c r="P2175" s="11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8322</v>
      </c>
      <c r="P2176" s="11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8322</v>
      </c>
      <c r="P2177" s="11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8322</v>
      </c>
      <c r="P2178" s="11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8322</v>
      </c>
      <c r="P2179" s="11" t="s">
        <v>8323</v>
      </c>
      <c r="Q2179">
        <f t="shared" ref="Q2179:Q2242" si="102">IFERROR(ROUND(E2179/L2179,2),0)</f>
        <v>65.87</v>
      </c>
      <c r="R2179" s="16">
        <f t="shared" ref="R2179:R2242" si="103">(((J2179/60)/60)/24)+DATE(1970,1,1)</f>
        <v>42502.250775462962</v>
      </c>
      <c r="S2179" s="16">
        <f t="shared" ref="S2179:S2242" si="104">(((I2179/60)/60)/24)+DATE(1970,1,1)</f>
        <v>42527.250775462962</v>
      </c>
    </row>
    <row r="2180" spans="1:19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8322</v>
      </c>
      <c r="P2180" s="11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8322</v>
      </c>
      <c r="P2181" s="1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8322</v>
      </c>
      <c r="P2182" s="11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8330</v>
      </c>
      <c r="P2183" s="11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8330</v>
      </c>
      <c r="P2184" s="11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8330</v>
      </c>
      <c r="P2185" s="11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8330</v>
      </c>
      <c r="P2186" s="11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8330</v>
      </c>
      <c r="P2187" s="11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8330</v>
      </c>
      <c r="P2188" s="11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8330</v>
      </c>
      <c r="P2189" s="11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8330</v>
      </c>
      <c r="P2190" s="11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8330</v>
      </c>
      <c r="P2191" s="1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8330</v>
      </c>
      <c r="P2192" s="11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8330</v>
      </c>
      <c r="P2193" s="11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8330</v>
      </c>
      <c r="P2194" s="11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8330</v>
      </c>
      <c r="P2195" s="11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8330</v>
      </c>
      <c r="P2196" s="11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8330</v>
      </c>
      <c r="P2197" s="11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8330</v>
      </c>
      <c r="P2198" s="11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8330</v>
      </c>
      <c r="P2199" s="11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8330</v>
      </c>
      <c r="P2200" s="11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8330</v>
      </c>
      <c r="P2201" s="1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8330</v>
      </c>
      <c r="P2202" s="11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8322</v>
      </c>
      <c r="P2203" s="11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8322</v>
      </c>
      <c r="P2204" s="11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8322</v>
      </c>
      <c r="P2205" s="11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8322</v>
      </c>
      <c r="P2206" s="11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8322</v>
      </c>
      <c r="P2207" s="11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8322</v>
      </c>
      <c r="P2208" s="11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8322</v>
      </c>
      <c r="P2209" s="11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8322</v>
      </c>
      <c r="P2210" s="11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8322</v>
      </c>
      <c r="P2211" s="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8322</v>
      </c>
      <c r="P2212" s="11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8322</v>
      </c>
      <c r="P2213" s="11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8322</v>
      </c>
      <c r="P2214" s="11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8322</v>
      </c>
      <c r="P2215" s="11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8322</v>
      </c>
      <c r="P2216" s="11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8322</v>
      </c>
      <c r="P2217" s="11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8322</v>
      </c>
      <c r="P2218" s="11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8322</v>
      </c>
      <c r="P2219" s="11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8322</v>
      </c>
      <c r="P2220" s="11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8322</v>
      </c>
      <c r="P2221" s="1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8322</v>
      </c>
      <c r="P2222" s="11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8330</v>
      </c>
      <c r="P2223" s="11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8330</v>
      </c>
      <c r="P2224" s="11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8330</v>
      </c>
      <c r="P2225" s="11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8330</v>
      </c>
      <c r="P2226" s="11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8330</v>
      </c>
      <c r="P2227" s="11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8330</v>
      </c>
      <c r="P2228" s="11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8330</v>
      </c>
      <c r="P2229" s="11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8330</v>
      </c>
      <c r="P2230" s="11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8330</v>
      </c>
      <c r="P2231" s="1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8330</v>
      </c>
      <c r="P2232" s="11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8330</v>
      </c>
      <c r="P2233" s="11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8330</v>
      </c>
      <c r="P2234" s="11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8330</v>
      </c>
      <c r="P2235" s="11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8330</v>
      </c>
      <c r="P2236" s="11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8330</v>
      </c>
      <c r="P2237" s="11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8330</v>
      </c>
      <c r="P2238" s="11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8330</v>
      </c>
      <c r="P2239" s="11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8330</v>
      </c>
      <c r="P2240" s="11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8330</v>
      </c>
      <c r="P2241" s="1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8330</v>
      </c>
      <c r="P2242" s="11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8330</v>
      </c>
      <c r="P2243" s="11" t="s">
        <v>8348</v>
      </c>
      <c r="Q2243">
        <f t="shared" ref="Q2243:Q2306" si="105">IFERROR(ROUND(E2243/L2243,2),0)</f>
        <v>49.47</v>
      </c>
      <c r="R2243" s="16">
        <f t="shared" ref="R2243:R2306" si="106">(((J2243/60)/60)/24)+DATE(1970,1,1)</f>
        <v>42766.827546296292</v>
      </c>
      <c r="S2243" s="16">
        <f t="shared" ref="S2243:S2306" si="107">(((I2243/60)/60)/24)+DATE(1970,1,1)</f>
        <v>42796.827546296292</v>
      </c>
    </row>
    <row r="2244" spans="1:19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8330</v>
      </c>
      <c r="P2244" s="11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8330</v>
      </c>
      <c r="P2245" s="11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8330</v>
      </c>
      <c r="P2246" s="11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8330</v>
      </c>
      <c r="P2247" s="11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8330</v>
      </c>
      <c r="P2248" s="11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8330</v>
      </c>
      <c r="P2249" s="11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8330</v>
      </c>
      <c r="P2250" s="11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8330</v>
      </c>
      <c r="P2251" s="1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8330</v>
      </c>
      <c r="P2252" s="11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8330</v>
      </c>
      <c r="P2253" s="11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8330</v>
      </c>
      <c r="P2254" s="11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8330</v>
      </c>
      <c r="P2255" s="11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8330</v>
      </c>
      <c r="P2256" s="11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8330</v>
      </c>
      <c r="P2257" s="11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8330</v>
      </c>
      <c r="P2258" s="11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8330</v>
      </c>
      <c r="P2259" s="11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8330</v>
      </c>
      <c r="P2260" s="11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8330</v>
      </c>
      <c r="P2261" s="1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8330</v>
      </c>
      <c r="P2262" s="11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8330</v>
      </c>
      <c r="P2263" s="11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8330</v>
      </c>
      <c r="P2264" s="11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8330</v>
      </c>
      <c r="P2265" s="11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8330</v>
      </c>
      <c r="P2266" s="11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8330</v>
      </c>
      <c r="P2267" s="11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8330</v>
      </c>
      <c r="P2268" s="11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8330</v>
      </c>
      <c r="P2269" s="11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8330</v>
      </c>
      <c r="P2270" s="11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8330</v>
      </c>
      <c r="P2271" s="1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8330</v>
      </c>
      <c r="P2272" s="11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8330</v>
      </c>
      <c r="P2273" s="11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8330</v>
      </c>
      <c r="P2274" s="11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8330</v>
      </c>
      <c r="P2275" s="11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8330</v>
      </c>
      <c r="P2276" s="11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8330</v>
      </c>
      <c r="P2277" s="11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8330</v>
      </c>
      <c r="P2278" s="11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8330</v>
      </c>
      <c r="P2279" s="11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8330</v>
      </c>
      <c r="P2280" s="11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8330</v>
      </c>
      <c r="P2281" s="1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8330</v>
      </c>
      <c r="P2282" s="11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8322</v>
      </c>
      <c r="P2283" s="11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8322</v>
      </c>
      <c r="P2284" s="11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8322</v>
      </c>
      <c r="P2285" s="11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8322</v>
      </c>
      <c r="P2286" s="11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8322</v>
      </c>
      <c r="P2287" s="11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8322</v>
      </c>
      <c r="P2288" s="11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8322</v>
      </c>
      <c r="P2289" s="11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8322</v>
      </c>
      <c r="P2290" s="11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8322</v>
      </c>
      <c r="P2291" s="1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8322</v>
      </c>
      <c r="P2292" s="11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8322</v>
      </c>
      <c r="P2293" s="11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8322</v>
      </c>
      <c r="P2294" s="11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8322</v>
      </c>
      <c r="P2295" s="11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8322</v>
      </c>
      <c r="P2296" s="11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8322</v>
      </c>
      <c r="P2297" s="11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8322</v>
      </c>
      <c r="P2298" s="11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8322</v>
      </c>
      <c r="P2299" s="11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8322</v>
      </c>
      <c r="P2300" s="11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8322</v>
      </c>
      <c r="P2301" s="1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8322</v>
      </c>
      <c r="P2302" s="11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8322</v>
      </c>
      <c r="P2303" s="11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8322</v>
      </c>
      <c r="P2304" s="11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8322</v>
      </c>
      <c r="P2305" s="11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8322</v>
      </c>
      <c r="P2306" s="11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8322</v>
      </c>
      <c r="P2307" s="11" t="s">
        <v>8326</v>
      </c>
      <c r="Q2307">
        <f t="shared" ref="Q2307:Q2370" si="108">IFERROR(ROUND(E2307/L2307,2),0)</f>
        <v>109.11</v>
      </c>
      <c r="R2307" s="16">
        <f t="shared" ref="R2307:R2370" si="109">(((J2307/60)/60)/24)+DATE(1970,1,1)</f>
        <v>41834.695277777777</v>
      </c>
      <c r="S2307" s="16">
        <f t="shared" ref="S2307:S2370" si="110">(((I2307/60)/60)/24)+DATE(1970,1,1)</f>
        <v>41859.75</v>
      </c>
    </row>
    <row r="2308" spans="1:19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8322</v>
      </c>
      <c r="P2308" s="11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8322</v>
      </c>
      <c r="P2309" s="11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8322</v>
      </c>
      <c r="P2310" s="11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8322</v>
      </c>
      <c r="P2311" s="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8322</v>
      </c>
      <c r="P2312" s="11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8322</v>
      </c>
      <c r="P2313" s="11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8322</v>
      </c>
      <c r="P2314" s="11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8322</v>
      </c>
      <c r="P2315" s="11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8322</v>
      </c>
      <c r="P2316" s="11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8322</v>
      </c>
      <c r="P2317" s="11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8322</v>
      </c>
      <c r="P2318" s="11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8322</v>
      </c>
      <c r="P2319" s="11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8322</v>
      </c>
      <c r="P2320" s="11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8322</v>
      </c>
      <c r="P2321" s="1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8322</v>
      </c>
      <c r="P2322" s="11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8333</v>
      </c>
      <c r="P2323" s="11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8333</v>
      </c>
      <c r="P2324" s="11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8333</v>
      </c>
      <c r="P2325" s="11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8333</v>
      </c>
      <c r="P2326" s="11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8333</v>
      </c>
      <c r="P2327" s="11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8333</v>
      </c>
      <c r="P2328" s="11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8333</v>
      </c>
      <c r="P2329" s="11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8333</v>
      </c>
      <c r="P2330" s="11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8333</v>
      </c>
      <c r="P2331" s="1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8333</v>
      </c>
      <c r="P2332" s="11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8333</v>
      </c>
      <c r="P2333" s="11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8333</v>
      </c>
      <c r="P2334" s="11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8333</v>
      </c>
      <c r="P2335" s="11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8333</v>
      </c>
      <c r="P2336" s="11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8333</v>
      </c>
      <c r="P2337" s="11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8333</v>
      </c>
      <c r="P2338" s="11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8333</v>
      </c>
      <c r="P2339" s="11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8333</v>
      </c>
      <c r="P2340" s="11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8333</v>
      </c>
      <c r="P2341" s="1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8333</v>
      </c>
      <c r="P2342" s="11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8316</v>
      </c>
      <c r="P2343" s="11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8316</v>
      </c>
      <c r="P2344" s="11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8316</v>
      </c>
      <c r="P2345" s="11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8316</v>
      </c>
      <c r="P2346" s="11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8316</v>
      </c>
      <c r="P2347" s="11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8316</v>
      </c>
      <c r="P2348" s="11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8316</v>
      </c>
      <c r="P2349" s="11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8316</v>
      </c>
      <c r="P2350" s="11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8316</v>
      </c>
      <c r="P2351" s="1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8316</v>
      </c>
      <c r="P2352" s="11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8316</v>
      </c>
      <c r="P2353" s="11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8316</v>
      </c>
      <c r="P2354" s="11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8316</v>
      </c>
      <c r="P2355" s="11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8316</v>
      </c>
      <c r="P2356" s="11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8316</v>
      </c>
      <c r="P2357" s="11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8316</v>
      </c>
      <c r="P2358" s="11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8316</v>
      </c>
      <c r="P2359" s="11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8316</v>
      </c>
      <c r="P2360" s="11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8316</v>
      </c>
      <c r="P2361" s="1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8316</v>
      </c>
      <c r="P2362" s="11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8316</v>
      </c>
      <c r="P2363" s="11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8316</v>
      </c>
      <c r="P2364" s="11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8316</v>
      </c>
      <c r="P2365" s="11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8316</v>
      </c>
      <c r="P2366" s="11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8316</v>
      </c>
      <c r="P2367" s="11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8316</v>
      </c>
      <c r="P2368" s="11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8316</v>
      </c>
      <c r="P2369" s="11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8316</v>
      </c>
      <c r="P2370" s="11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8316</v>
      </c>
      <c r="P2371" s="11" t="s">
        <v>8317</v>
      </c>
      <c r="Q2371">
        <f t="shared" ref="Q2371:Q2434" si="111">IFERROR(ROUND(E2371/L2371,2),0)</f>
        <v>0</v>
      </c>
      <c r="R2371" s="16">
        <f t="shared" ref="R2371:R2434" si="112">(((J2371/60)/60)/24)+DATE(1970,1,1)</f>
        <v>42380.812627314815</v>
      </c>
      <c r="S2371" s="16">
        <f t="shared" ref="S2371:S2434" si="113">(((I2371/60)/60)/24)+DATE(1970,1,1)</f>
        <v>42410.812627314815</v>
      </c>
    </row>
    <row r="2372" spans="1:19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8316</v>
      </c>
      <c r="P2372" s="11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8316</v>
      </c>
      <c r="P2373" s="11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8316</v>
      </c>
      <c r="P2374" s="11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8316</v>
      </c>
      <c r="P2375" s="11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8316</v>
      </c>
      <c r="P2376" s="11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8316</v>
      </c>
      <c r="P2377" s="11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8316</v>
      </c>
      <c r="P2378" s="11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8316</v>
      </c>
      <c r="P2379" s="11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8316</v>
      </c>
      <c r="P2380" s="11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8316</v>
      </c>
      <c r="P2381" s="1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8316</v>
      </c>
      <c r="P2382" s="11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8316</v>
      </c>
      <c r="P2383" s="11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8316</v>
      </c>
      <c r="P2384" s="11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8316</v>
      </c>
      <c r="P2385" s="11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8316</v>
      </c>
      <c r="P2386" s="11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8316</v>
      </c>
      <c r="P2387" s="11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8316</v>
      </c>
      <c r="P2388" s="11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8316</v>
      </c>
      <c r="P2389" s="11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8316</v>
      </c>
      <c r="P2390" s="11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8316</v>
      </c>
      <c r="P2391" s="1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8316</v>
      </c>
      <c r="P2392" s="11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8316</v>
      </c>
      <c r="P2393" s="11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8316</v>
      </c>
      <c r="P2394" s="11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8316</v>
      </c>
      <c r="P2395" s="11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8316</v>
      </c>
      <c r="P2396" s="11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8316</v>
      </c>
      <c r="P2397" s="11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8316</v>
      </c>
      <c r="P2398" s="11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8316</v>
      </c>
      <c r="P2399" s="11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8316</v>
      </c>
      <c r="P2400" s="11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8316</v>
      </c>
      <c r="P2401" s="1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8316</v>
      </c>
      <c r="P2402" s="11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8333</v>
      </c>
      <c r="P2403" s="11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8333</v>
      </c>
      <c r="P2404" s="11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8333</v>
      </c>
      <c r="P2405" s="11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8333</v>
      </c>
      <c r="P2406" s="11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8333</v>
      </c>
      <c r="P2407" s="11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8333</v>
      </c>
      <c r="P2408" s="11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8333</v>
      </c>
      <c r="P2409" s="11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8333</v>
      </c>
      <c r="P2410" s="11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8333</v>
      </c>
      <c r="P2411" s="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8333</v>
      </c>
      <c r="P2412" s="11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8333</v>
      </c>
      <c r="P2413" s="11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8333</v>
      </c>
      <c r="P2414" s="11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8333</v>
      </c>
      <c r="P2415" s="11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8333</v>
      </c>
      <c r="P2416" s="11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8333</v>
      </c>
      <c r="P2417" s="11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8333</v>
      </c>
      <c r="P2418" s="11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8333</v>
      </c>
      <c r="P2419" s="11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8333</v>
      </c>
      <c r="P2420" s="11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8333</v>
      </c>
      <c r="P2421" s="1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8333</v>
      </c>
      <c r="P2422" s="11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8333</v>
      </c>
      <c r="P2423" s="11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8333</v>
      </c>
      <c r="P2424" s="11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8333</v>
      </c>
      <c r="P2425" s="11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8333</v>
      </c>
      <c r="P2426" s="11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8333</v>
      </c>
      <c r="P2427" s="11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8333</v>
      </c>
      <c r="P2428" s="11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8333</v>
      </c>
      <c r="P2429" s="11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8333</v>
      </c>
      <c r="P2430" s="11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8333</v>
      </c>
      <c r="P2431" s="1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8333</v>
      </c>
      <c r="P2432" s="11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8333</v>
      </c>
      <c r="P2433" s="11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8333</v>
      </c>
      <c r="P2434" s="11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8333</v>
      </c>
      <c r="P2435" s="11" t="s">
        <v>8334</v>
      </c>
      <c r="Q2435">
        <f t="shared" ref="Q2435:Q2498" si="114">IFERROR(ROUND(E2435/L2435,2),0)</f>
        <v>0</v>
      </c>
      <c r="R2435" s="16">
        <f t="shared" ref="R2435:R2498" si="115">(((J2435/60)/60)/24)+DATE(1970,1,1)</f>
        <v>42397.89980324074</v>
      </c>
      <c r="S2435" s="16">
        <f t="shared" ref="S2435:S2498" si="116">(((I2435/60)/60)/24)+DATE(1970,1,1)</f>
        <v>42427.89980324074</v>
      </c>
    </row>
    <row r="2436" spans="1:19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8333</v>
      </c>
      <c r="P2436" s="11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8333</v>
      </c>
      <c r="P2437" s="11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8333</v>
      </c>
      <c r="P2438" s="11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8333</v>
      </c>
      <c r="P2439" s="11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8333</v>
      </c>
      <c r="P2440" s="11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8333</v>
      </c>
      <c r="P2441" s="1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8333</v>
      </c>
      <c r="P2442" s="11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8333</v>
      </c>
      <c r="P2443" s="11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8333</v>
      </c>
      <c r="P2444" s="11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8333</v>
      </c>
      <c r="P2445" s="11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8333</v>
      </c>
      <c r="P2446" s="11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8333</v>
      </c>
      <c r="P2447" s="11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8333</v>
      </c>
      <c r="P2448" s="11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8333</v>
      </c>
      <c r="P2449" s="11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8333</v>
      </c>
      <c r="P2450" s="11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8333</v>
      </c>
      <c r="P2451" s="1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8333</v>
      </c>
      <c r="P2452" s="11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8333</v>
      </c>
      <c r="P2453" s="11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8333</v>
      </c>
      <c r="P2454" s="11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8333</v>
      </c>
      <c r="P2455" s="11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8333</v>
      </c>
      <c r="P2456" s="11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8333</v>
      </c>
      <c r="P2457" s="11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8333</v>
      </c>
      <c r="P2458" s="11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8333</v>
      </c>
      <c r="P2459" s="11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8333</v>
      </c>
      <c r="P2460" s="11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8333</v>
      </c>
      <c r="P2461" s="1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8333</v>
      </c>
      <c r="P2462" s="11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8322</v>
      </c>
      <c r="P2463" s="11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8322</v>
      </c>
      <c r="P2464" s="11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8322</v>
      </c>
      <c r="P2465" s="11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8322</v>
      </c>
      <c r="P2466" s="11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8322</v>
      </c>
      <c r="P2467" s="11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8322</v>
      </c>
      <c r="P2468" s="11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8322</v>
      </c>
      <c r="P2469" s="11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8322</v>
      </c>
      <c r="P2470" s="11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8322</v>
      </c>
      <c r="P2471" s="1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8322</v>
      </c>
      <c r="P2472" s="11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8322</v>
      </c>
      <c r="P2473" s="11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8322</v>
      </c>
      <c r="P2474" s="11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8322</v>
      </c>
      <c r="P2475" s="11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8322</v>
      </c>
      <c r="P2476" s="11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8322</v>
      </c>
      <c r="P2477" s="11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8322</v>
      </c>
      <c r="P2478" s="11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8322</v>
      </c>
      <c r="P2479" s="11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8322</v>
      </c>
      <c r="P2480" s="11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8322</v>
      </c>
      <c r="P2481" s="1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8322</v>
      </c>
      <c r="P2482" s="11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8322</v>
      </c>
      <c r="P2483" s="11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8322</v>
      </c>
      <c r="P2484" s="11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8322</v>
      </c>
      <c r="P2485" s="11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8322</v>
      </c>
      <c r="P2486" s="11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8322</v>
      </c>
      <c r="P2487" s="11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8322</v>
      </c>
      <c r="P2488" s="11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8322</v>
      </c>
      <c r="P2489" s="11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8322</v>
      </c>
      <c r="P2490" s="11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8322</v>
      </c>
      <c r="P2491" s="1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8322</v>
      </c>
      <c r="P2492" s="11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8322</v>
      </c>
      <c r="P2493" s="11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8322</v>
      </c>
      <c r="P2494" s="11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8322</v>
      </c>
      <c r="P2495" s="11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8322</v>
      </c>
      <c r="P2496" s="11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8322</v>
      </c>
      <c r="P2497" s="11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8322</v>
      </c>
      <c r="P2498" s="11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8322</v>
      </c>
      <c r="P2499" s="11" t="s">
        <v>8326</v>
      </c>
      <c r="Q2499">
        <f t="shared" ref="Q2499:Q2562" si="117">IFERROR(ROUND(E2499/L2499,2),0)</f>
        <v>80.55</v>
      </c>
      <c r="R2499" s="16">
        <f t="shared" ref="R2499:R2562" si="118">(((J2499/60)/60)/24)+DATE(1970,1,1)</f>
        <v>40730.878912037035</v>
      </c>
      <c r="S2499" s="16">
        <f t="shared" ref="S2499:S2562" si="119">(((I2499/60)/60)/24)+DATE(1970,1,1)</f>
        <v>40760.878912037035</v>
      </c>
    </row>
    <row r="2500" spans="1:19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8322</v>
      </c>
      <c r="P2500" s="11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8322</v>
      </c>
      <c r="P2501" s="1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8322</v>
      </c>
      <c r="P2502" s="11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8333</v>
      </c>
      <c r="P2503" s="11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8333</v>
      </c>
      <c r="P2504" s="11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8333</v>
      </c>
      <c r="P2505" s="11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8333</v>
      </c>
      <c r="P2506" s="11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8333</v>
      </c>
      <c r="P2507" s="11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8333</v>
      </c>
      <c r="P2508" s="11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8333</v>
      </c>
      <c r="P2509" s="11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8333</v>
      </c>
      <c r="P2510" s="11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8333</v>
      </c>
      <c r="P2511" s="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8333</v>
      </c>
      <c r="P2512" s="11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8333</v>
      </c>
      <c r="P2513" s="11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8333</v>
      </c>
      <c r="P2514" s="11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8333</v>
      </c>
      <c r="P2515" s="11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8333</v>
      </c>
      <c r="P2516" s="11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8333</v>
      </c>
      <c r="P2517" s="11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8333</v>
      </c>
      <c r="P2518" s="11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8333</v>
      </c>
      <c r="P2519" s="11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8333</v>
      </c>
      <c r="P2520" s="11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8333</v>
      </c>
      <c r="P2521" s="1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8333</v>
      </c>
      <c r="P2522" s="11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8322</v>
      </c>
      <c r="P2523" s="11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8322</v>
      </c>
      <c r="P2524" s="11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8322</v>
      </c>
      <c r="P2525" s="11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8322</v>
      </c>
      <c r="P2526" s="11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8322</v>
      </c>
      <c r="P2527" s="11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8322</v>
      </c>
      <c r="P2528" s="11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8322</v>
      </c>
      <c r="P2529" s="11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8322</v>
      </c>
      <c r="P2530" s="11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8322</v>
      </c>
      <c r="P2531" s="1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8322</v>
      </c>
      <c r="P2532" s="11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8322</v>
      </c>
      <c r="P2533" s="11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8322</v>
      </c>
      <c r="P2534" s="11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8322</v>
      </c>
      <c r="P2535" s="11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8322</v>
      </c>
      <c r="P2536" s="11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8322</v>
      </c>
      <c r="P2537" s="11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8322</v>
      </c>
      <c r="P2538" s="11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8322</v>
      </c>
      <c r="P2539" s="11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8322</v>
      </c>
      <c r="P2540" s="11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8322</v>
      </c>
      <c r="P2541" s="1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8322</v>
      </c>
      <c r="P2542" s="11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8322</v>
      </c>
      <c r="P2543" s="11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8322</v>
      </c>
      <c r="P2544" s="11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8322</v>
      </c>
      <c r="P2545" s="11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8322</v>
      </c>
      <c r="P2546" s="11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8322</v>
      </c>
      <c r="P2547" s="11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8322</v>
      </c>
      <c r="P2548" s="11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8322</v>
      </c>
      <c r="P2549" s="11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8322</v>
      </c>
      <c r="P2550" s="11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8322</v>
      </c>
      <c r="P2551" s="1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8322</v>
      </c>
      <c r="P2552" s="11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8322</v>
      </c>
      <c r="P2553" s="11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8322</v>
      </c>
      <c r="P2554" s="11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8322</v>
      </c>
      <c r="P2555" s="11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8322</v>
      </c>
      <c r="P2556" s="11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8322</v>
      </c>
      <c r="P2557" s="11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8322</v>
      </c>
      <c r="P2558" s="11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8322</v>
      </c>
      <c r="P2559" s="11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8322</v>
      </c>
      <c r="P2560" s="11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8322</v>
      </c>
      <c r="P2561" s="1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8322</v>
      </c>
      <c r="P2562" s="11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8333</v>
      </c>
      <c r="P2563" s="11" t="s">
        <v>8334</v>
      </c>
      <c r="Q2563">
        <f t="shared" ref="Q2563:Q2626" si="120">IFERROR(ROUND(E2563/L2563,2),0)</f>
        <v>0</v>
      </c>
      <c r="R2563" s="16">
        <f t="shared" ref="R2563:R2626" si="121">(((J2563/60)/60)/24)+DATE(1970,1,1)</f>
        <v>42260.528807870374</v>
      </c>
      <c r="S2563" s="16">
        <f t="shared" ref="S2563:S2626" si="122">(((I2563/60)/60)/24)+DATE(1970,1,1)</f>
        <v>42290.528807870374</v>
      </c>
    </row>
    <row r="2564" spans="1:19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8333</v>
      </c>
      <c r="P2564" s="11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8333</v>
      </c>
      <c r="P2565" s="11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8333</v>
      </c>
      <c r="P2566" s="11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8333</v>
      </c>
      <c r="P2567" s="11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8333</v>
      </c>
      <c r="P2568" s="11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8333</v>
      </c>
      <c r="P2569" s="11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8333</v>
      </c>
      <c r="P2570" s="11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8333</v>
      </c>
      <c r="P2571" s="1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8333</v>
      </c>
      <c r="P2572" s="11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8333</v>
      </c>
      <c r="P2573" s="11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8333</v>
      </c>
      <c r="P2574" s="11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8333</v>
      </c>
      <c r="P2575" s="11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8333</v>
      </c>
      <c r="P2576" s="11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8333</v>
      </c>
      <c r="P2577" s="11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8333</v>
      </c>
      <c r="P2578" s="11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8333</v>
      </c>
      <c r="P2579" s="11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8333</v>
      </c>
      <c r="P2580" s="11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8333</v>
      </c>
      <c r="P2581" s="1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8333</v>
      </c>
      <c r="P2582" s="11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8333</v>
      </c>
      <c r="P2583" s="11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8333</v>
      </c>
      <c r="P2584" s="11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8333</v>
      </c>
      <c r="P2585" s="11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8333</v>
      </c>
      <c r="P2586" s="11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8333</v>
      </c>
      <c r="P2587" s="11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8333</v>
      </c>
      <c r="P2588" s="11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8333</v>
      </c>
      <c r="P2589" s="11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8333</v>
      </c>
      <c r="P2590" s="11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8333</v>
      </c>
      <c r="P2591" s="1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8333</v>
      </c>
      <c r="P2592" s="11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8333</v>
      </c>
      <c r="P2593" s="11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8333</v>
      </c>
      <c r="P2594" s="11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8333</v>
      </c>
      <c r="P2595" s="11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8333</v>
      </c>
      <c r="P2596" s="11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8333</v>
      </c>
      <c r="P2597" s="11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8333</v>
      </c>
      <c r="P2598" s="11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8333</v>
      </c>
      <c r="P2599" s="11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8333</v>
      </c>
      <c r="P2600" s="11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8333</v>
      </c>
      <c r="P2601" s="1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8333</v>
      </c>
      <c r="P2602" s="11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8316</v>
      </c>
      <c r="P2603" s="11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8316</v>
      </c>
      <c r="P2604" s="11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8316</v>
      </c>
      <c r="P2605" s="11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8316</v>
      </c>
      <c r="P2606" s="11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8316</v>
      </c>
      <c r="P2607" s="11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8316</v>
      </c>
      <c r="P2608" s="11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8316</v>
      </c>
      <c r="P2609" s="11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8316</v>
      </c>
      <c r="P2610" s="11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8316</v>
      </c>
      <c r="P2611" s="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8316</v>
      </c>
      <c r="P2612" s="11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8316</v>
      </c>
      <c r="P2613" s="11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8316</v>
      </c>
      <c r="P2614" s="11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8316</v>
      </c>
      <c r="P2615" s="11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8316</v>
      </c>
      <c r="P2616" s="11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8316</v>
      </c>
      <c r="P2617" s="11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8316</v>
      </c>
      <c r="P2618" s="11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8316</v>
      </c>
      <c r="P2619" s="11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8316</v>
      </c>
      <c r="P2620" s="11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8316</v>
      </c>
      <c r="P2621" s="1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8316</v>
      </c>
      <c r="P2622" s="11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8316</v>
      </c>
      <c r="P2623" s="11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8316</v>
      </c>
      <c r="P2624" s="11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8316</v>
      </c>
      <c r="P2625" s="11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8316</v>
      </c>
      <c r="P2626" s="11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8316</v>
      </c>
      <c r="P2627" s="11" t="s">
        <v>8352</v>
      </c>
      <c r="Q2627">
        <f t="shared" ref="Q2627:Q2690" si="123">IFERROR(ROUND(E2627/L2627,2),0)</f>
        <v>27.58</v>
      </c>
      <c r="R2627" s="16">
        <f t="shared" ref="R2627:R2690" si="124">(((J2627/60)/60)/24)+DATE(1970,1,1)</f>
        <v>42658.810277777782</v>
      </c>
      <c r="S2627" s="16">
        <f t="shared" ref="S2627:S2690" si="125">(((I2627/60)/60)/24)+DATE(1970,1,1)</f>
        <v>42683.851944444439</v>
      </c>
    </row>
    <row r="2628" spans="1:19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8316</v>
      </c>
      <c r="P2628" s="11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8316</v>
      </c>
      <c r="P2629" s="11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8316</v>
      </c>
      <c r="P2630" s="11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8316</v>
      </c>
      <c r="P2631" s="1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8316</v>
      </c>
      <c r="P2632" s="11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8316</v>
      </c>
      <c r="P2633" s="11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8316</v>
      </c>
      <c r="P2634" s="11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8316</v>
      </c>
      <c r="P2635" s="11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8316</v>
      </c>
      <c r="P2636" s="11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8316</v>
      </c>
      <c r="P2637" s="11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8316</v>
      </c>
      <c r="P2638" s="11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8316</v>
      </c>
      <c r="P2639" s="11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8316</v>
      </c>
      <c r="P2640" s="11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8316</v>
      </c>
      <c r="P2641" s="1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8316</v>
      </c>
      <c r="P2642" s="11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8316</v>
      </c>
      <c r="P2643" s="11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8316</v>
      </c>
      <c r="P2644" s="11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8316</v>
      </c>
      <c r="P2645" s="11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8316</v>
      </c>
      <c r="P2646" s="11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8316</v>
      </c>
      <c r="P2647" s="11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8316</v>
      </c>
      <c r="P2648" s="11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8316</v>
      </c>
      <c r="P2649" s="11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8316</v>
      </c>
      <c r="P2650" s="11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8316</v>
      </c>
      <c r="P2651" s="1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8316</v>
      </c>
      <c r="P2652" s="11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8316</v>
      </c>
      <c r="P2653" s="11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8316</v>
      </c>
      <c r="P2654" s="11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8316</v>
      </c>
      <c r="P2655" s="11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8316</v>
      </c>
      <c r="P2656" s="11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8316</v>
      </c>
      <c r="P2657" s="11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8316</v>
      </c>
      <c r="P2658" s="11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8316</v>
      </c>
      <c r="P2659" s="11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8316</v>
      </c>
      <c r="P2660" s="11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8316</v>
      </c>
      <c r="P2661" s="1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8316</v>
      </c>
      <c r="P2662" s="11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8316</v>
      </c>
      <c r="P2663" s="11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8316</v>
      </c>
      <c r="P2664" s="11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8316</v>
      </c>
      <c r="P2665" s="11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8316</v>
      </c>
      <c r="P2666" s="11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8316</v>
      </c>
      <c r="P2667" s="11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8316</v>
      </c>
      <c r="P2668" s="11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8316</v>
      </c>
      <c r="P2669" s="11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8316</v>
      </c>
      <c r="P2670" s="11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8316</v>
      </c>
      <c r="P2671" s="1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8316</v>
      </c>
      <c r="P2672" s="11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8316</v>
      </c>
      <c r="P2673" s="11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8316</v>
      </c>
      <c r="P2674" s="11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8316</v>
      </c>
      <c r="P2675" s="11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8316</v>
      </c>
      <c r="P2676" s="11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8316</v>
      </c>
      <c r="P2677" s="11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8316</v>
      </c>
      <c r="P2678" s="11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8316</v>
      </c>
      <c r="P2679" s="11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8316</v>
      </c>
      <c r="P2680" s="11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8316</v>
      </c>
      <c r="P2681" s="1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8316</v>
      </c>
      <c r="P2682" s="11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8333</v>
      </c>
      <c r="P2683" s="11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8333</v>
      </c>
      <c r="P2684" s="11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8333</v>
      </c>
      <c r="P2685" s="11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8333</v>
      </c>
      <c r="P2686" s="11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8333</v>
      </c>
      <c r="P2687" s="11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8333</v>
      </c>
      <c r="P2688" s="11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8333</v>
      </c>
      <c r="P2689" s="11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8333</v>
      </c>
      <c r="P2690" s="11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8333</v>
      </c>
      <c r="P2691" s="11" t="s">
        <v>8334</v>
      </c>
      <c r="Q2691">
        <f t="shared" ref="Q2691:Q2754" si="126">IFERROR(ROUND(E2691/L2691,2),0)</f>
        <v>1</v>
      </c>
      <c r="R2691" s="16">
        <f t="shared" ref="R2691:R2754" si="127">(((J2691/60)/60)/24)+DATE(1970,1,1)</f>
        <v>42551.961689814809</v>
      </c>
      <c r="S2691" s="16">
        <f t="shared" ref="S2691:S2754" si="128">(((I2691/60)/60)/24)+DATE(1970,1,1)</f>
        <v>42581.961689814809</v>
      </c>
    </row>
    <row r="2692" spans="1:19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8333</v>
      </c>
      <c r="P2692" s="11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8333</v>
      </c>
      <c r="P2693" s="11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8333</v>
      </c>
      <c r="P2694" s="11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8333</v>
      </c>
      <c r="P2695" s="11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8333</v>
      </c>
      <c r="P2696" s="11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8333</v>
      </c>
      <c r="P2697" s="11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8333</v>
      </c>
      <c r="P2698" s="11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8333</v>
      </c>
      <c r="P2699" s="11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8333</v>
      </c>
      <c r="P2700" s="11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8333</v>
      </c>
      <c r="P2701" s="1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8333</v>
      </c>
      <c r="P2702" s="11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8314</v>
      </c>
      <c r="P2703" s="11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8314</v>
      </c>
      <c r="P2704" s="11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8314</v>
      </c>
      <c r="P2705" s="11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8314</v>
      </c>
      <c r="P2706" s="11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8314</v>
      </c>
      <c r="P2707" s="11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8314</v>
      </c>
      <c r="P2708" s="11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8314</v>
      </c>
      <c r="P2709" s="11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8314</v>
      </c>
      <c r="P2710" s="11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8314</v>
      </c>
      <c r="P2711" s="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8314</v>
      </c>
      <c r="P2712" s="11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8314</v>
      </c>
      <c r="P2713" s="11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8314</v>
      </c>
      <c r="P2714" s="11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8314</v>
      </c>
      <c r="P2715" s="11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8314</v>
      </c>
      <c r="P2716" s="11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8314</v>
      </c>
      <c r="P2717" s="11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8314</v>
      </c>
      <c r="P2718" s="11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8314</v>
      </c>
      <c r="P2719" s="11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8314</v>
      </c>
      <c r="P2720" s="11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8314</v>
      </c>
      <c r="P2721" s="1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8314</v>
      </c>
      <c r="P2722" s="11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8316</v>
      </c>
      <c r="P2723" s="11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8316</v>
      </c>
      <c r="P2724" s="11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8316</v>
      </c>
      <c r="P2725" s="11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8316</v>
      </c>
      <c r="P2726" s="11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8316</v>
      </c>
      <c r="P2727" s="11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8316</v>
      </c>
      <c r="P2728" s="11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8316</v>
      </c>
      <c r="P2729" s="11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8316</v>
      </c>
      <c r="P2730" s="11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8316</v>
      </c>
      <c r="P2731" s="1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8316</v>
      </c>
      <c r="P2732" s="11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8316</v>
      </c>
      <c r="P2733" s="11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8316</v>
      </c>
      <c r="P2734" s="11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8316</v>
      </c>
      <c r="P2735" s="11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8316</v>
      </c>
      <c r="P2736" s="11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8316</v>
      </c>
      <c r="P2737" s="11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8316</v>
      </c>
      <c r="P2738" s="11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8316</v>
      </c>
      <c r="P2739" s="11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8316</v>
      </c>
      <c r="P2740" s="11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8316</v>
      </c>
      <c r="P2741" s="1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8316</v>
      </c>
      <c r="P2742" s="11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8319</v>
      </c>
      <c r="P2743" s="11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8319</v>
      </c>
      <c r="P2744" s="11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8319</v>
      </c>
      <c r="P2745" s="11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8319</v>
      </c>
      <c r="P2746" s="11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8319</v>
      </c>
      <c r="P2747" s="11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8319</v>
      </c>
      <c r="P2748" s="11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8319</v>
      </c>
      <c r="P2749" s="11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8319</v>
      </c>
      <c r="P2750" s="11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8319</v>
      </c>
      <c r="P2751" s="1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8319</v>
      </c>
      <c r="P2752" s="11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8319</v>
      </c>
      <c r="P2753" s="11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8319</v>
      </c>
      <c r="P2754" s="11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8319</v>
      </c>
      <c r="P2755" s="11" t="s">
        <v>8355</v>
      </c>
      <c r="Q2755">
        <f t="shared" ref="Q2755:Q2818" si="129">IFERROR(ROUND(E2755/L2755,2),0)</f>
        <v>47.5</v>
      </c>
      <c r="R2755" s="16">
        <f t="shared" ref="R2755:R2818" si="130">(((J2755/60)/60)/24)+DATE(1970,1,1)</f>
        <v>41117.900729166664</v>
      </c>
      <c r="S2755" s="16">
        <f t="shared" ref="S2755:S2818" si="131">(((I2755/60)/60)/24)+DATE(1970,1,1)</f>
        <v>41147.900729166664</v>
      </c>
    </row>
    <row r="2756" spans="1:19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8319</v>
      </c>
      <c r="P2756" s="11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8319</v>
      </c>
      <c r="P2757" s="11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8319</v>
      </c>
      <c r="P2758" s="11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8319</v>
      </c>
      <c r="P2759" s="11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8319</v>
      </c>
      <c r="P2760" s="11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8319</v>
      </c>
      <c r="P2761" s="1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8319</v>
      </c>
      <c r="P2762" s="11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8319</v>
      </c>
      <c r="P2763" s="11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8319</v>
      </c>
      <c r="P2764" s="11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8319</v>
      </c>
      <c r="P2765" s="11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8319</v>
      </c>
      <c r="P2766" s="11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8319</v>
      </c>
      <c r="P2767" s="11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8319</v>
      </c>
      <c r="P2768" s="11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8319</v>
      </c>
      <c r="P2769" s="11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8319</v>
      </c>
      <c r="P2770" s="11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8319</v>
      </c>
      <c r="P2771" s="1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8319</v>
      </c>
      <c r="P2772" s="11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8319</v>
      </c>
      <c r="P2773" s="11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8319</v>
      </c>
      <c r="P2774" s="11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8319</v>
      </c>
      <c r="P2775" s="11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8319</v>
      </c>
      <c r="P2776" s="11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8319</v>
      </c>
      <c r="P2777" s="11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8319</v>
      </c>
      <c r="P2778" s="11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8319</v>
      </c>
      <c r="P2779" s="11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8319</v>
      </c>
      <c r="P2780" s="11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8319</v>
      </c>
      <c r="P2781" s="1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8319</v>
      </c>
      <c r="P2782" s="11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8314</v>
      </c>
      <c r="P2783" s="11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8314</v>
      </c>
      <c r="P2784" s="11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8314</v>
      </c>
      <c r="P2785" s="11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8314</v>
      </c>
      <c r="P2786" s="11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8314</v>
      </c>
      <c r="P2787" s="11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8314</v>
      </c>
      <c r="P2788" s="11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8314</v>
      </c>
      <c r="P2789" s="11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8314</v>
      </c>
      <c r="P2790" s="11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8314</v>
      </c>
      <c r="P2791" s="1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8314</v>
      </c>
      <c r="P2792" s="11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8314</v>
      </c>
      <c r="P2793" s="11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8314</v>
      </c>
      <c r="P2794" s="11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8314</v>
      </c>
      <c r="P2795" s="11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8314</v>
      </c>
      <c r="P2796" s="11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8314</v>
      </c>
      <c r="P2797" s="11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8314</v>
      </c>
      <c r="P2798" s="11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8314</v>
      </c>
      <c r="P2799" s="11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8314</v>
      </c>
      <c r="P2800" s="11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8314</v>
      </c>
      <c r="P2801" s="1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8314</v>
      </c>
      <c r="P2802" s="11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8314</v>
      </c>
      <c r="P2803" s="11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8314</v>
      </c>
      <c r="P2804" s="11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8314</v>
      </c>
      <c r="P2805" s="11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8314</v>
      </c>
      <c r="P2806" s="11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8314</v>
      </c>
      <c r="P2807" s="11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8314</v>
      </c>
      <c r="P2808" s="11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8314</v>
      </c>
      <c r="P2809" s="11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8314</v>
      </c>
      <c r="P2810" s="11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8314</v>
      </c>
      <c r="P2811" s="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8314</v>
      </c>
      <c r="P2812" s="11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8314</v>
      </c>
      <c r="P2813" s="11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8314</v>
      </c>
      <c r="P2814" s="11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8314</v>
      </c>
      <c r="P2815" s="11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8314</v>
      </c>
      <c r="P2816" s="11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8314</v>
      </c>
      <c r="P2817" s="11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8314</v>
      </c>
      <c r="P2818" s="11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8314</v>
      </c>
      <c r="P2819" s="11" t="s">
        <v>8315</v>
      </c>
      <c r="Q2819">
        <f t="shared" ref="Q2819:Q2882" si="132">IFERROR(ROUND(E2819/L2819,2),0)</f>
        <v>23.64</v>
      </c>
      <c r="R2819" s="16">
        <f t="shared" ref="R2819:R2882" si="133">(((J2819/60)/60)/24)+DATE(1970,1,1)</f>
        <v>42023.634976851856</v>
      </c>
      <c r="S2819" s="16">
        <f t="shared" ref="S2819:S2882" si="134">(((I2819/60)/60)/24)+DATE(1970,1,1)</f>
        <v>42063.634976851856</v>
      </c>
    </row>
    <row r="2820" spans="1:19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8314</v>
      </c>
      <c r="P2820" s="11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8314</v>
      </c>
      <c r="P2821" s="1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8314</v>
      </c>
      <c r="P2822" s="11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8314</v>
      </c>
      <c r="P2823" s="11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8314</v>
      </c>
      <c r="P2824" s="11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8314</v>
      </c>
      <c r="P2825" s="11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8314</v>
      </c>
      <c r="P2826" s="11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8314</v>
      </c>
      <c r="P2827" s="11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8314</v>
      </c>
      <c r="P2828" s="11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8314</v>
      </c>
      <c r="P2829" s="11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8314</v>
      </c>
      <c r="P2830" s="11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8314</v>
      </c>
      <c r="P2831" s="1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8314</v>
      </c>
      <c r="P2832" s="11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8314</v>
      </c>
      <c r="P2833" s="11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8314</v>
      </c>
      <c r="P2834" s="11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8314</v>
      </c>
      <c r="P2835" s="11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8314</v>
      </c>
      <c r="P2836" s="11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8314</v>
      </c>
      <c r="P2837" s="11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8314</v>
      </c>
      <c r="P2838" s="11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8314</v>
      </c>
      <c r="P2839" s="11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8314</v>
      </c>
      <c r="P2840" s="11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8314</v>
      </c>
      <c r="P2841" s="1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8314</v>
      </c>
      <c r="P2842" s="11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8314</v>
      </c>
      <c r="P2843" s="11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8314</v>
      </c>
      <c r="P2844" s="11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8314</v>
      </c>
      <c r="P2845" s="11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8314</v>
      </c>
      <c r="P2846" s="11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8314</v>
      </c>
      <c r="P2847" s="11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8314</v>
      </c>
      <c r="P2848" s="11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8314</v>
      </c>
      <c r="P2849" s="11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8314</v>
      </c>
      <c r="P2850" s="11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8314</v>
      </c>
      <c r="P2851" s="1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8314</v>
      </c>
      <c r="P2852" s="11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8314</v>
      </c>
      <c r="P2853" s="11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8314</v>
      </c>
      <c r="P2854" s="11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8314</v>
      </c>
      <c r="P2855" s="11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8314</v>
      </c>
      <c r="P2856" s="11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8314</v>
      </c>
      <c r="P2857" s="11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8314</v>
      </c>
      <c r="P2858" s="11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8314</v>
      </c>
      <c r="P2859" s="11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8314</v>
      </c>
      <c r="P2860" s="11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8314</v>
      </c>
      <c r="P2861" s="1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8314</v>
      </c>
      <c r="P2862" s="11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8314</v>
      </c>
      <c r="P2863" s="11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8314</v>
      </c>
      <c r="P2864" s="11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8314</v>
      </c>
      <c r="P2865" s="11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8314</v>
      </c>
      <c r="P2866" s="11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8314</v>
      </c>
      <c r="P2867" s="11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8314</v>
      </c>
      <c r="P2868" s="11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8314</v>
      </c>
      <c r="P2869" s="11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8314</v>
      </c>
      <c r="P2870" s="11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8314</v>
      </c>
      <c r="P2871" s="1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8314</v>
      </c>
      <c r="P2872" s="11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8314</v>
      </c>
      <c r="P2873" s="11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8314</v>
      </c>
      <c r="P2874" s="11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8314</v>
      </c>
      <c r="P2875" s="11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8314</v>
      </c>
      <c r="P2876" s="11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8314</v>
      </c>
      <c r="P2877" s="11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8314</v>
      </c>
      <c r="P2878" s="11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8314</v>
      </c>
      <c r="P2879" s="11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8314</v>
      </c>
      <c r="P2880" s="11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8314</v>
      </c>
      <c r="P2881" s="1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8314</v>
      </c>
      <c r="P2882" s="11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8314</v>
      </c>
      <c r="P2883" s="11" t="s">
        <v>8315</v>
      </c>
      <c r="Q2883">
        <f t="shared" ref="Q2883:Q2946" si="135">IFERROR(ROUND(E2883/L2883,2),0)</f>
        <v>0</v>
      </c>
      <c r="R2883" s="16">
        <f t="shared" ref="R2883:R2946" si="136">(((J2883/60)/60)/24)+DATE(1970,1,1)</f>
        <v>41916.597638888888</v>
      </c>
      <c r="S2883" s="16">
        <f t="shared" ref="S2883:S2946" si="137">(((I2883/60)/60)/24)+DATE(1970,1,1)</f>
        <v>41976.639305555553</v>
      </c>
    </row>
    <row r="2884" spans="1:19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8314</v>
      </c>
      <c r="P2884" s="11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8314</v>
      </c>
      <c r="P2885" s="11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8314</v>
      </c>
      <c r="P2886" s="11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8314</v>
      </c>
      <c r="P2887" s="11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8314</v>
      </c>
      <c r="P2888" s="11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8314</v>
      </c>
      <c r="P2889" s="11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8314</v>
      </c>
      <c r="P2890" s="11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8314</v>
      </c>
      <c r="P2891" s="1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8314</v>
      </c>
      <c r="P2892" s="11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8314</v>
      </c>
      <c r="P2893" s="11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8314</v>
      </c>
      <c r="P2894" s="11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8314</v>
      </c>
      <c r="P2895" s="11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8314</v>
      </c>
      <c r="P2896" s="11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8314</v>
      </c>
      <c r="P2897" s="11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8314</v>
      </c>
      <c r="P2898" s="11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8314</v>
      </c>
      <c r="P2899" s="11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8314</v>
      </c>
      <c r="P2900" s="11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8314</v>
      </c>
      <c r="P2901" s="1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8314</v>
      </c>
      <c r="P2902" s="11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8314</v>
      </c>
      <c r="P2903" s="11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8314</v>
      </c>
      <c r="P2904" s="11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8314</v>
      </c>
      <c r="P2905" s="11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8314</v>
      </c>
      <c r="P2906" s="11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8314</v>
      </c>
      <c r="P2907" s="11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8314</v>
      </c>
      <c r="P2908" s="11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8314</v>
      </c>
      <c r="P2909" s="11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8314</v>
      </c>
      <c r="P2910" s="11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8314</v>
      </c>
      <c r="P2911" s="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8314</v>
      </c>
      <c r="P2912" s="11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8314</v>
      </c>
      <c r="P2913" s="11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8314</v>
      </c>
      <c r="P2914" s="11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8314</v>
      </c>
      <c r="P2915" s="11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s="11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8314</v>
      </c>
      <c r="P2917" s="11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8314</v>
      </c>
      <c r="P2918" s="11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8314</v>
      </c>
      <c r="P2919" s="11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8314</v>
      </c>
      <c r="P2920" s="11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8314</v>
      </c>
      <c r="P2921" s="1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8314</v>
      </c>
      <c r="P2922" s="11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8314</v>
      </c>
      <c r="P2923" s="11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8314</v>
      </c>
      <c r="P2924" s="11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8314</v>
      </c>
      <c r="P2925" s="11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8314</v>
      </c>
      <c r="P2926" s="11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8314</v>
      </c>
      <c r="P2927" s="11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8314</v>
      </c>
      <c r="P2928" s="11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8314</v>
      </c>
      <c r="P2929" s="11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8314</v>
      </c>
      <c r="P2930" s="11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8314</v>
      </c>
      <c r="P2931" s="1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8314</v>
      </c>
      <c r="P2932" s="11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8314</v>
      </c>
      <c r="P2933" s="11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8314</v>
      </c>
      <c r="P2934" s="11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8314</v>
      </c>
      <c r="P2935" s="11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8314</v>
      </c>
      <c r="P2936" s="11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8314</v>
      </c>
      <c r="P2937" s="11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8314</v>
      </c>
      <c r="P2938" s="11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8314</v>
      </c>
      <c r="P2939" s="11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8314</v>
      </c>
      <c r="P2940" s="11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8314</v>
      </c>
      <c r="P2941" s="1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8314</v>
      </c>
      <c r="P2942" s="11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8314</v>
      </c>
      <c r="P2943" s="11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8314</v>
      </c>
      <c r="P2944" s="11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8314</v>
      </c>
      <c r="P2945" s="11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8314</v>
      </c>
      <c r="P2946" s="11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8314</v>
      </c>
      <c r="P2947" s="11" t="s">
        <v>8354</v>
      </c>
      <c r="Q2947">
        <f t="shared" ref="Q2947:Q3010" si="138">IFERROR(ROUND(E2947/L2947,2),0)</f>
        <v>0</v>
      </c>
      <c r="R2947" s="16">
        <f t="shared" ref="R2947:R3010" si="139">(((J2947/60)/60)/24)+DATE(1970,1,1)</f>
        <v>42118.139583333337</v>
      </c>
      <c r="S2947" s="16">
        <f t="shared" ref="S2947:S3010" si="140">(((I2947/60)/60)/24)+DATE(1970,1,1)</f>
        <v>42148.139583333337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8314</v>
      </c>
      <c r="P2948" s="11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8314</v>
      </c>
      <c r="P2949" s="11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8314</v>
      </c>
      <c r="P2950" s="11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8314</v>
      </c>
      <c r="P2951" s="1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8314</v>
      </c>
      <c r="P2952" s="11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8314</v>
      </c>
      <c r="P2953" s="11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8314</v>
      </c>
      <c r="P2954" s="11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8314</v>
      </c>
      <c r="P2955" s="11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8314</v>
      </c>
      <c r="P2956" s="11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8314</v>
      </c>
      <c r="P2957" s="11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8314</v>
      </c>
      <c r="P2958" s="11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8314</v>
      </c>
      <c r="P2959" s="11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8314</v>
      </c>
      <c r="P2960" s="11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8314</v>
      </c>
      <c r="P2961" s="1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8314</v>
      </c>
      <c r="P2962" s="11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8314</v>
      </c>
      <c r="P2963" s="11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8314</v>
      </c>
      <c r="P2964" s="11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8314</v>
      </c>
      <c r="P2965" s="11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8314</v>
      </c>
      <c r="P2966" s="11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8314</v>
      </c>
      <c r="P2967" s="11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8314</v>
      </c>
      <c r="P2968" s="11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8314</v>
      </c>
      <c r="P2969" s="11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8314</v>
      </c>
      <c r="P2970" s="11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8314</v>
      </c>
      <c r="P2971" s="1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8314</v>
      </c>
      <c r="P2972" s="11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8314</v>
      </c>
      <c r="P2973" s="11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8314</v>
      </c>
      <c r="P2974" s="11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8314</v>
      </c>
      <c r="P2975" s="11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8314</v>
      </c>
      <c r="P2976" s="11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8314</v>
      </c>
      <c r="P2977" s="11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8314</v>
      </c>
      <c r="P2978" s="11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8314</v>
      </c>
      <c r="P2979" s="11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8314</v>
      </c>
      <c r="P2980" s="11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8314</v>
      </c>
      <c r="P2981" s="1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8314</v>
      </c>
      <c r="P2982" s="11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8314</v>
      </c>
      <c r="P2983" s="11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8314</v>
      </c>
      <c r="P2984" s="11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8314</v>
      </c>
      <c r="P2985" s="11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8314</v>
      </c>
      <c r="P2986" s="11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8314</v>
      </c>
      <c r="P2987" s="11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8314</v>
      </c>
      <c r="P2988" s="11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8314</v>
      </c>
      <c r="P2989" s="11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8314</v>
      </c>
      <c r="P2990" s="11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8314</v>
      </c>
      <c r="P2991" s="1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8314</v>
      </c>
      <c r="P2992" s="11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8314</v>
      </c>
      <c r="P2993" s="11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8314</v>
      </c>
      <c r="P2994" s="11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8314</v>
      </c>
      <c r="P2995" s="11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8314</v>
      </c>
      <c r="P2996" s="11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8314</v>
      </c>
      <c r="P2997" s="11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8314</v>
      </c>
      <c r="P2998" s="11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8314</v>
      </c>
      <c r="P2999" s="11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8314</v>
      </c>
      <c r="P3000" s="11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8314</v>
      </c>
      <c r="P3001" s="1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8314</v>
      </c>
      <c r="P3002" s="11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8314</v>
      </c>
      <c r="P3003" s="11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8314</v>
      </c>
      <c r="P3004" s="11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8314</v>
      </c>
      <c r="P3005" s="11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8314</v>
      </c>
      <c r="P3006" s="11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8314</v>
      </c>
      <c r="P3007" s="11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8314</v>
      </c>
      <c r="P3008" s="11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8314</v>
      </c>
      <c r="P3009" s="11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8314</v>
      </c>
      <c r="P3010" s="11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8314</v>
      </c>
      <c r="P3011" s="11" t="s">
        <v>8354</v>
      </c>
      <c r="Q3011">
        <f t="shared" ref="Q3011:Q3074" si="141">IFERROR(ROUND(E3011/L3011,2),0)</f>
        <v>233.9</v>
      </c>
      <c r="R3011" s="16">
        <f t="shared" ref="R3011:R3074" si="142">(((J3011/60)/60)/24)+DATE(1970,1,1)</f>
        <v>41939.569907407407</v>
      </c>
      <c r="S3011" s="16">
        <f t="shared" ref="S3011:S3074" si="143">(((I3011/60)/60)/24)+DATE(1970,1,1)</f>
        <v>41969.611574074079</v>
      </c>
    </row>
    <row r="3012" spans="1:19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8314</v>
      </c>
      <c r="P3012" s="11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8314</v>
      </c>
      <c r="P3013" s="11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8314</v>
      </c>
      <c r="P3014" s="11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8314</v>
      </c>
      <c r="P3015" s="11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8314</v>
      </c>
      <c r="P3016" s="11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8314</v>
      </c>
      <c r="P3017" s="11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8314</v>
      </c>
      <c r="P3018" s="11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8314</v>
      </c>
      <c r="P3019" s="11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8314</v>
      </c>
      <c r="P3020" s="11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8314</v>
      </c>
      <c r="P3021" s="1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8314</v>
      </c>
      <c r="P3022" s="11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8314</v>
      </c>
      <c r="P3023" s="11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8314</v>
      </c>
      <c r="P3024" s="11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8314</v>
      </c>
      <c r="P3025" s="11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8314</v>
      </c>
      <c r="P3026" s="11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8314</v>
      </c>
      <c r="P3027" s="11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8314</v>
      </c>
      <c r="P3028" s="11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8314</v>
      </c>
      <c r="P3029" s="11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8314</v>
      </c>
      <c r="P3030" s="11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8314</v>
      </c>
      <c r="P3031" s="1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8314</v>
      </c>
      <c r="P3032" s="11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8314</v>
      </c>
      <c r="P3033" s="11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8314</v>
      </c>
      <c r="P3034" s="11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8314</v>
      </c>
      <c r="P3035" s="11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8314</v>
      </c>
      <c r="P3036" s="11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8314</v>
      </c>
      <c r="P3037" s="11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8314</v>
      </c>
      <c r="P3038" s="11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8314</v>
      </c>
      <c r="P3039" s="11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8314</v>
      </c>
      <c r="P3040" s="11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8314</v>
      </c>
      <c r="P3041" s="1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8314</v>
      </c>
      <c r="P3042" s="11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8314</v>
      </c>
      <c r="P3043" s="11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8314</v>
      </c>
      <c r="P3044" s="11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8314</v>
      </c>
      <c r="P3045" s="11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8314</v>
      </c>
      <c r="P3046" s="11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8314</v>
      </c>
      <c r="P3047" s="11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8314</v>
      </c>
      <c r="P3048" s="11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8314</v>
      </c>
      <c r="P3049" s="11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8314</v>
      </c>
      <c r="P3050" s="11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8314</v>
      </c>
      <c r="P3051" s="1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8314</v>
      </c>
      <c r="P3052" s="11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8314</v>
      </c>
      <c r="P3053" s="11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8314</v>
      </c>
      <c r="P3054" s="11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8314</v>
      </c>
      <c r="P3055" s="11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8314</v>
      </c>
      <c r="P3056" s="11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8314</v>
      </c>
      <c r="P3057" s="11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8314</v>
      </c>
      <c r="P3058" s="11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8314</v>
      </c>
      <c r="P3059" s="11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8314</v>
      </c>
      <c r="P3060" s="11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8314</v>
      </c>
      <c r="P3061" s="1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8314</v>
      </c>
      <c r="P3062" s="11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8314</v>
      </c>
      <c r="P3063" s="11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8314</v>
      </c>
      <c r="P3064" s="11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8314</v>
      </c>
      <c r="P3065" s="11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8314</v>
      </c>
      <c r="P3066" s="11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8314</v>
      </c>
      <c r="P3067" s="11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8314</v>
      </c>
      <c r="P3068" s="11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8314</v>
      </c>
      <c r="P3069" s="11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8314</v>
      </c>
      <c r="P3070" s="11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8314</v>
      </c>
      <c r="P3071" s="1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8314</v>
      </c>
      <c r="P3072" s="11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8314</v>
      </c>
      <c r="P3073" s="11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8314</v>
      </c>
      <c r="P3074" s="11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8314</v>
      </c>
      <c r="P3075" s="11" t="s">
        <v>8354</v>
      </c>
      <c r="Q3075">
        <f t="shared" ref="Q3075:Q3138" si="144">IFERROR(ROUND(E3075/L3075,2),0)</f>
        <v>92.14</v>
      </c>
      <c r="R3075" s="16">
        <f t="shared" ref="R3075:R3138" si="145">(((J3075/60)/60)/24)+DATE(1970,1,1)</f>
        <v>42111.684027777781</v>
      </c>
      <c r="S3075" s="16">
        <f t="shared" ref="S3075:S3138" si="146">(((I3075/60)/60)/24)+DATE(1970,1,1)</f>
        <v>42169.804861111115</v>
      </c>
    </row>
    <row r="3076" spans="1:19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8314</v>
      </c>
      <c r="P3076" s="11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8314</v>
      </c>
      <c r="P3077" s="11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8314</v>
      </c>
      <c r="P3078" s="11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8314</v>
      </c>
      <c r="P3079" s="11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8314</v>
      </c>
      <c r="P3080" s="11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8314</v>
      </c>
      <c r="P3081" s="1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8314</v>
      </c>
      <c r="P3082" s="11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8314</v>
      </c>
      <c r="P3083" s="11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8314</v>
      </c>
      <c r="P3084" s="11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8314</v>
      </c>
      <c r="P3085" s="11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8314</v>
      </c>
      <c r="P3086" s="11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8314</v>
      </c>
      <c r="P3087" s="11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8314</v>
      </c>
      <c r="P3088" s="11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8314</v>
      </c>
      <c r="P3089" s="11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8314</v>
      </c>
      <c r="P3090" s="11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8314</v>
      </c>
      <c r="P3091" s="1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8314</v>
      </c>
      <c r="P3092" s="11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8314</v>
      </c>
      <c r="P3093" s="11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8314</v>
      </c>
      <c r="P3094" s="11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8314</v>
      </c>
      <c r="P3095" s="11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8314</v>
      </c>
      <c r="P3096" s="11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8314</v>
      </c>
      <c r="P3097" s="11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8314</v>
      </c>
      <c r="P3098" s="11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8314</v>
      </c>
      <c r="P3099" s="11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8314</v>
      </c>
      <c r="P3100" s="11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8314</v>
      </c>
      <c r="P3101" s="1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8314</v>
      </c>
      <c r="P3102" s="11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8314</v>
      </c>
      <c r="P3103" s="11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8314</v>
      </c>
      <c r="P3104" s="11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8314</v>
      </c>
      <c r="P3105" s="11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8314</v>
      </c>
      <c r="P3106" s="11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8314</v>
      </c>
      <c r="P3107" s="11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8314</v>
      </c>
      <c r="P3108" s="11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8314</v>
      </c>
      <c r="P3109" s="11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8314</v>
      </c>
      <c r="P3110" s="11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8314</v>
      </c>
      <c r="P3111" s="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8314</v>
      </c>
      <c r="P3112" s="11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8314</v>
      </c>
      <c r="P3113" s="11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8314</v>
      </c>
      <c r="P3114" s="11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8314</v>
      </c>
      <c r="P3115" s="11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8314</v>
      </c>
      <c r="P3116" s="11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8314</v>
      </c>
      <c r="P3117" s="11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8314</v>
      </c>
      <c r="P3118" s="11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8314</v>
      </c>
      <c r="P3119" s="11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8314</v>
      </c>
      <c r="P3120" s="11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8314</v>
      </c>
      <c r="P3121" s="1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8314</v>
      </c>
      <c r="P3122" s="11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8314</v>
      </c>
      <c r="P3123" s="11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8314</v>
      </c>
      <c r="P3124" s="11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8314</v>
      </c>
      <c r="P3125" s="11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8314</v>
      </c>
      <c r="P3126" s="11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8314</v>
      </c>
      <c r="P3127" s="11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8314</v>
      </c>
      <c r="P3128" s="11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8314</v>
      </c>
      <c r="P3129" s="11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8314</v>
      </c>
      <c r="P3130" s="11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8314</v>
      </c>
      <c r="P3131" s="1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8314</v>
      </c>
      <c r="P3132" s="11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8314</v>
      </c>
      <c r="P3133" s="11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8314</v>
      </c>
      <c r="P3134" s="11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8314</v>
      </c>
      <c r="P3135" s="11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8314</v>
      </c>
      <c r="P3136" s="11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8314</v>
      </c>
      <c r="P3137" s="11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8314</v>
      </c>
      <c r="P3138" s="11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8314</v>
      </c>
      <c r="P3139" s="11" t="s">
        <v>8315</v>
      </c>
      <c r="Q3139">
        <f t="shared" ref="Q3139:Q3202" si="147">IFERROR(ROUND(E3139/L3139,2),0)</f>
        <v>50</v>
      </c>
      <c r="R3139" s="16">
        <f t="shared" ref="R3139:R3202" si="148">(((J3139/60)/60)/24)+DATE(1970,1,1)</f>
        <v>42807.885057870371</v>
      </c>
      <c r="S3139" s="16">
        <f t="shared" ref="S3139:S3202" si="149">(((I3139/60)/60)/24)+DATE(1970,1,1)</f>
        <v>42858.8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8314</v>
      </c>
      <c r="P3140" s="11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8314</v>
      </c>
      <c r="P3141" s="1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8314</v>
      </c>
      <c r="P3142" s="11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8314</v>
      </c>
      <c r="P3143" s="11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8314</v>
      </c>
      <c r="P3144" s="11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8314</v>
      </c>
      <c r="P3145" s="11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8314</v>
      </c>
      <c r="P3146" s="11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8314</v>
      </c>
      <c r="P3147" s="11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8314</v>
      </c>
      <c r="P3148" s="11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8314</v>
      </c>
      <c r="P3149" s="11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8314</v>
      </c>
      <c r="P3150" s="11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8314</v>
      </c>
      <c r="P3151" s="1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8314</v>
      </c>
      <c r="P3152" s="11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8314</v>
      </c>
      <c r="P3153" s="11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8314</v>
      </c>
      <c r="P3154" s="11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8314</v>
      </c>
      <c r="P3155" s="11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8314</v>
      </c>
      <c r="P3156" s="11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8314</v>
      </c>
      <c r="P3157" s="11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8314</v>
      </c>
      <c r="P3158" s="11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8314</v>
      </c>
      <c r="P3159" s="11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8314</v>
      </c>
      <c r="P3160" s="11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8314</v>
      </c>
      <c r="P3161" s="1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8314</v>
      </c>
      <c r="P3162" s="11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8314</v>
      </c>
      <c r="P3163" s="11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8314</v>
      </c>
      <c r="P3164" s="11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8314</v>
      </c>
      <c r="P3165" s="11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8314</v>
      </c>
      <c r="P3166" s="11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8314</v>
      </c>
      <c r="P3167" s="11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8314</v>
      </c>
      <c r="P3168" s="11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8314</v>
      </c>
      <c r="P3169" s="11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8314</v>
      </c>
      <c r="P3170" s="11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8314</v>
      </c>
      <c r="P3171" s="1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8314</v>
      </c>
      <c r="P3172" s="11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8314</v>
      </c>
      <c r="P3173" s="11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8314</v>
      </c>
      <c r="P3174" s="11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8314</v>
      </c>
      <c r="P3175" s="11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8314</v>
      </c>
      <c r="P3176" s="11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8314</v>
      </c>
      <c r="P3177" s="11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8314</v>
      </c>
      <c r="P3178" s="11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8314</v>
      </c>
      <c r="P3179" s="11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8314</v>
      </c>
      <c r="P3180" s="11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8314</v>
      </c>
      <c r="P3181" s="1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8314</v>
      </c>
      <c r="P3182" s="11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8314</v>
      </c>
      <c r="P3183" s="11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8314</v>
      </c>
      <c r="P3184" s="11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8314</v>
      </c>
      <c r="P3185" s="11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8314</v>
      </c>
      <c r="P3186" s="11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8314</v>
      </c>
      <c r="P3187" s="11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8314</v>
      </c>
      <c r="P3188" s="11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8314</v>
      </c>
      <c r="P3189" s="11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8314</v>
      </c>
      <c r="P3190" s="11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8314</v>
      </c>
      <c r="P3191" s="1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8314</v>
      </c>
      <c r="P3192" s="11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8314</v>
      </c>
      <c r="P3193" s="11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8314</v>
      </c>
      <c r="P3194" s="11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8314</v>
      </c>
      <c r="P3195" s="11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8314</v>
      </c>
      <c r="P3196" s="11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8314</v>
      </c>
      <c r="P3197" s="11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8314</v>
      </c>
      <c r="P3198" s="11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8314</v>
      </c>
      <c r="P3199" s="11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8314</v>
      </c>
      <c r="P3200" s="11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8314</v>
      </c>
      <c r="P3201" s="1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8314</v>
      </c>
      <c r="P3202" s="11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8314</v>
      </c>
      <c r="P3203" s="11" t="s">
        <v>8356</v>
      </c>
      <c r="Q3203">
        <f t="shared" ref="Q3203:Q3266" si="150">IFERROR(ROUND(E3203/L3203,2),0)</f>
        <v>12.5</v>
      </c>
      <c r="R3203" s="16">
        <f t="shared" ref="R3203:R3266" si="151">(((J3203/60)/60)/24)+DATE(1970,1,1)</f>
        <v>41861.767094907409</v>
      </c>
      <c r="S3203" s="16">
        <f t="shared" ref="S3203:S3266" si="152">(((I3203/60)/60)/24)+DATE(1970,1,1)</f>
        <v>41882.767094907409</v>
      </c>
    </row>
    <row r="3204" spans="1:19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8314</v>
      </c>
      <c r="P3204" s="11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8314</v>
      </c>
      <c r="P3205" s="11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8314</v>
      </c>
      <c r="P3206" s="11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8314</v>
      </c>
      <c r="P3207" s="11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8314</v>
      </c>
      <c r="P3208" s="11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8314</v>
      </c>
      <c r="P3209" s="11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8314</v>
      </c>
      <c r="P3210" s="11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8314</v>
      </c>
      <c r="P3211" s="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8314</v>
      </c>
      <c r="P3212" s="11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8314</v>
      </c>
      <c r="P3213" s="11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8314</v>
      </c>
      <c r="P3214" s="11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8314</v>
      </c>
      <c r="P3215" s="11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8314</v>
      </c>
      <c r="P3216" s="11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8314</v>
      </c>
      <c r="P3217" s="11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8314</v>
      </c>
      <c r="P3218" s="11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8314</v>
      </c>
      <c r="P3219" s="11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8314</v>
      </c>
      <c r="P3220" s="11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8314</v>
      </c>
      <c r="P3221" s="1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8314</v>
      </c>
      <c r="P3222" s="11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8314</v>
      </c>
      <c r="P3223" s="11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8314</v>
      </c>
      <c r="P3224" s="11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8314</v>
      </c>
      <c r="P3225" s="11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8314</v>
      </c>
      <c r="P3226" s="11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8314</v>
      </c>
      <c r="P3227" s="11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8314</v>
      </c>
      <c r="P3228" s="11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8314</v>
      </c>
      <c r="P3229" s="11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8314</v>
      </c>
      <c r="P3230" s="11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8314</v>
      </c>
      <c r="P3231" s="1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8314</v>
      </c>
      <c r="P3232" s="11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8314</v>
      </c>
      <c r="P3233" s="11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8314</v>
      </c>
      <c r="P3234" s="11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8314</v>
      </c>
      <c r="P3235" s="11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8314</v>
      </c>
      <c r="P3236" s="11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8314</v>
      </c>
      <c r="P3237" s="11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8314</v>
      </c>
      <c r="P3238" s="11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8314</v>
      </c>
      <c r="P3239" s="11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8314</v>
      </c>
      <c r="P3240" s="11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8314</v>
      </c>
      <c r="P3241" s="1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8314</v>
      </c>
      <c r="P3242" s="11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8314</v>
      </c>
      <c r="P3243" s="11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8314</v>
      </c>
      <c r="P3244" s="11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8314</v>
      </c>
      <c r="P3245" s="11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8314</v>
      </c>
      <c r="P3246" s="11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8314</v>
      </c>
      <c r="P3247" s="11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8314</v>
      </c>
      <c r="P3248" s="11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8314</v>
      </c>
      <c r="P3249" s="11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8314</v>
      </c>
      <c r="P3250" s="11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8314</v>
      </c>
      <c r="P3251" s="1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8314</v>
      </c>
      <c r="P3252" s="11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8314</v>
      </c>
      <c r="P3253" s="11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8314</v>
      </c>
      <c r="P3254" s="11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8314</v>
      </c>
      <c r="P3255" s="11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8314</v>
      </c>
      <c r="P3256" s="11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8314</v>
      </c>
      <c r="P3257" s="11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8314</v>
      </c>
      <c r="P3258" s="11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8314</v>
      </c>
      <c r="P3259" s="11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8314</v>
      </c>
      <c r="P3260" s="11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8314</v>
      </c>
      <c r="P3261" s="1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8314</v>
      </c>
      <c r="P3262" s="11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8314</v>
      </c>
      <c r="P3263" s="11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8314</v>
      </c>
      <c r="P3264" s="11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8314</v>
      </c>
      <c r="P3265" s="11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8314</v>
      </c>
      <c r="P3266" s="11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8314</v>
      </c>
      <c r="P3267" s="11" t="s">
        <v>8315</v>
      </c>
      <c r="Q3267">
        <f t="shared" ref="Q3267:Q3330" si="153">IFERROR(ROUND(E3267/L3267,2),0)</f>
        <v>70.290000000000006</v>
      </c>
      <c r="R3267" s="16">
        <f t="shared" ref="R3267:R3330" si="154">(((J3267/60)/60)/24)+DATE(1970,1,1)</f>
        <v>42311.711979166663</v>
      </c>
      <c r="S3267" s="16">
        <f t="shared" ref="S3267:S3330" si="155">(((I3267/60)/60)/24)+DATE(1970,1,1)</f>
        <v>42341.708333333328</v>
      </c>
    </row>
    <row r="3268" spans="1:19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8314</v>
      </c>
      <c r="P3268" s="11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8314</v>
      </c>
      <c r="P3269" s="11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8314</v>
      </c>
      <c r="P3270" s="11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8314</v>
      </c>
      <c r="P3271" s="1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8314</v>
      </c>
      <c r="P3272" s="11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8314</v>
      </c>
      <c r="P3273" s="11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8314</v>
      </c>
      <c r="P3274" s="11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8314</v>
      </c>
      <c r="P3275" s="11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8314</v>
      </c>
      <c r="P3276" s="11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8314</v>
      </c>
      <c r="P3277" s="11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8314</v>
      </c>
      <c r="P3278" s="11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8314</v>
      </c>
      <c r="P3279" s="11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8314</v>
      </c>
      <c r="P3280" s="11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8314</v>
      </c>
      <c r="P3281" s="1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8314</v>
      </c>
      <c r="P3282" s="11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8314</v>
      </c>
      <c r="P3283" s="11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8314</v>
      </c>
      <c r="P3284" s="11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8314</v>
      </c>
      <c r="P3285" s="11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8314</v>
      </c>
      <c r="P3286" s="11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8314</v>
      </c>
      <c r="P3287" s="11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8314</v>
      </c>
      <c r="P3288" s="11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8314</v>
      </c>
      <c r="P3289" s="11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8314</v>
      </c>
      <c r="P3290" s="11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8314</v>
      </c>
      <c r="P3291" s="1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8314</v>
      </c>
      <c r="P3292" s="11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8314</v>
      </c>
      <c r="P3293" s="11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8314</v>
      </c>
      <c r="P3294" s="11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8314</v>
      </c>
      <c r="P3295" s="11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8314</v>
      </c>
      <c r="P3296" s="11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8314</v>
      </c>
      <c r="P3297" s="11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8314</v>
      </c>
      <c r="P3298" s="11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8314</v>
      </c>
      <c r="P3299" s="11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8314</v>
      </c>
      <c r="P3300" s="11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8314</v>
      </c>
      <c r="P3301" s="1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8314</v>
      </c>
      <c r="P3302" s="11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8314</v>
      </c>
      <c r="P3303" s="11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8314</v>
      </c>
      <c r="P3304" s="11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8314</v>
      </c>
      <c r="P3305" s="11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8314</v>
      </c>
      <c r="P3306" s="11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8314</v>
      </c>
      <c r="P3307" s="11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8314</v>
      </c>
      <c r="P3308" s="11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8314</v>
      </c>
      <c r="P3309" s="11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8314</v>
      </c>
      <c r="P3310" s="11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8314</v>
      </c>
      <c r="P3311" s="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8314</v>
      </c>
      <c r="P3312" s="11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8314</v>
      </c>
      <c r="P3313" s="11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8314</v>
      </c>
      <c r="P3314" s="11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8314</v>
      </c>
      <c r="P3315" s="11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8314</v>
      </c>
      <c r="P3316" s="11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8314</v>
      </c>
      <c r="P3317" s="11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8314</v>
      </c>
      <c r="P3318" s="11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8314</v>
      </c>
      <c r="P3319" s="11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8314</v>
      </c>
      <c r="P3320" s="11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8314</v>
      </c>
      <c r="P3321" s="1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8314</v>
      </c>
      <c r="P3322" s="11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8314</v>
      </c>
      <c r="P3323" s="11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8314</v>
      </c>
      <c r="P3324" s="11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8314</v>
      </c>
      <c r="P3325" s="11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8314</v>
      </c>
      <c r="P3326" s="11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8314</v>
      </c>
      <c r="P3327" s="11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8314</v>
      </c>
      <c r="P3328" s="11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8314</v>
      </c>
      <c r="P3329" s="11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8314</v>
      </c>
      <c r="P3330" s="11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8314</v>
      </c>
      <c r="P3331" s="11" t="s">
        <v>8315</v>
      </c>
      <c r="Q3331">
        <f t="shared" ref="Q3331:Q3394" si="156">IFERROR(ROUND(E3331/L3331,2),0)</f>
        <v>44.92</v>
      </c>
      <c r="R3331" s="16">
        <f t="shared" ref="R3331:R3394" si="157">(((J3331/60)/60)/24)+DATE(1970,1,1)</f>
        <v>41837.323009259257</v>
      </c>
      <c r="S3331" s="16">
        <f t="shared" ref="S3331:S3394" si="158">(((I3331/60)/60)/24)+DATE(1970,1,1)</f>
        <v>41847.958333333336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8314</v>
      </c>
      <c r="P3332" s="11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8314</v>
      </c>
      <c r="P3333" s="11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8314</v>
      </c>
      <c r="P3334" s="11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8314</v>
      </c>
      <c r="P3335" s="11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8314</v>
      </c>
      <c r="P3336" s="11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8314</v>
      </c>
      <c r="P3337" s="11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8314</v>
      </c>
      <c r="P3338" s="11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8314</v>
      </c>
      <c r="P3339" s="11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8314</v>
      </c>
      <c r="P3340" s="11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8314</v>
      </c>
      <c r="P3341" s="1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8314</v>
      </c>
      <c r="P3342" s="11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8314</v>
      </c>
      <c r="P3343" s="11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8314</v>
      </c>
      <c r="P3344" s="11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8314</v>
      </c>
      <c r="P3345" s="11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8314</v>
      </c>
      <c r="P3346" s="11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8314</v>
      </c>
      <c r="P3347" s="11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8314</v>
      </c>
      <c r="P3348" s="11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8314</v>
      </c>
      <c r="P3349" s="11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8314</v>
      </c>
      <c r="P3350" s="11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8314</v>
      </c>
      <c r="P3351" s="1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8314</v>
      </c>
      <c r="P3352" s="11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8314</v>
      </c>
      <c r="P3353" s="11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8314</v>
      </c>
      <c r="P3354" s="11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8314</v>
      </c>
      <c r="P3355" s="11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8314</v>
      </c>
      <c r="P3356" s="11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8314</v>
      </c>
      <c r="P3357" s="11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8314</v>
      </c>
      <c r="P3358" s="11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8314</v>
      </c>
      <c r="P3359" s="11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8314</v>
      </c>
      <c r="P3360" s="11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8314</v>
      </c>
      <c r="P3361" s="1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8314</v>
      </c>
      <c r="P3362" s="11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8314</v>
      </c>
      <c r="P3363" s="11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8314</v>
      </c>
      <c r="P3364" s="11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8314</v>
      </c>
      <c r="P3365" s="11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8314</v>
      </c>
      <c r="P3366" s="11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8314</v>
      </c>
      <c r="P3367" s="11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8314</v>
      </c>
      <c r="P3368" s="11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8314</v>
      </c>
      <c r="P3369" s="11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8314</v>
      </c>
      <c r="P3370" s="11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8314</v>
      </c>
      <c r="P3371" s="1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8314</v>
      </c>
      <c r="P3372" s="11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8314</v>
      </c>
      <c r="P3373" s="11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8314</v>
      </c>
      <c r="P3374" s="11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8314</v>
      </c>
      <c r="P3375" s="11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8314</v>
      </c>
      <c r="P3376" s="11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8314</v>
      </c>
      <c r="P3377" s="11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8314</v>
      </c>
      <c r="P3378" s="11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8314</v>
      </c>
      <c r="P3379" s="11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8314</v>
      </c>
      <c r="P3380" s="11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8314</v>
      </c>
      <c r="P3381" s="1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8314</v>
      </c>
      <c r="P3382" s="11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8314</v>
      </c>
      <c r="P3383" s="11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8314</v>
      </c>
      <c r="P3384" s="11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8314</v>
      </c>
      <c r="P3385" s="11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8314</v>
      </c>
      <c r="P3386" s="11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8314</v>
      </c>
      <c r="P3387" s="11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8314</v>
      </c>
      <c r="P3388" s="11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8314</v>
      </c>
      <c r="P3389" s="11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8314</v>
      </c>
      <c r="P3390" s="11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8314</v>
      </c>
      <c r="P3391" s="1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8314</v>
      </c>
      <c r="P3392" s="11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8314</v>
      </c>
      <c r="P3393" s="11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8314</v>
      </c>
      <c r="P3394" s="11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8314</v>
      </c>
      <c r="P3395" s="11" t="s">
        <v>8315</v>
      </c>
      <c r="Q3395">
        <f t="shared" ref="Q3395:Q3458" si="159">IFERROR(ROUND(E3395/L3395,2),0)</f>
        <v>36.07</v>
      </c>
      <c r="R3395" s="16">
        <f t="shared" ref="R3395:R3458" si="160">(((J3395/60)/60)/24)+DATE(1970,1,1)</f>
        <v>41923.921643518523</v>
      </c>
      <c r="S3395" s="16">
        <f t="shared" ref="S3395:S3458" si="161">(((I3395/60)/60)/24)+DATE(1970,1,1)</f>
        <v>41949.031944444447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8314</v>
      </c>
      <c r="P3396" s="11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8314</v>
      </c>
      <c r="P3397" s="11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s="11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8314</v>
      </c>
      <c r="P3399" s="11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8314</v>
      </c>
      <c r="P3400" s="11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8314</v>
      </c>
      <c r="P3401" s="1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8314</v>
      </c>
      <c r="P3402" s="11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8314</v>
      </c>
      <c r="P3403" s="11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8314</v>
      </c>
      <c r="P3404" s="11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8314</v>
      </c>
      <c r="P3405" s="11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8314</v>
      </c>
      <c r="P3406" s="11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8314</v>
      </c>
      <c r="P3407" s="11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8314</v>
      </c>
      <c r="P3408" s="11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8314</v>
      </c>
      <c r="P3409" s="11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s="11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8314</v>
      </c>
      <c r="P3411" s="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8314</v>
      </c>
      <c r="P3412" s="11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8314</v>
      </c>
      <c r="P3413" s="11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8314</v>
      </c>
      <c r="P3414" s="11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8314</v>
      </c>
      <c r="P3415" s="11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8314</v>
      </c>
      <c r="P3416" s="11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8314</v>
      </c>
      <c r="P3417" s="11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8314</v>
      </c>
      <c r="P3418" s="11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8314</v>
      </c>
      <c r="P3419" s="11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8314</v>
      </c>
      <c r="P3420" s="11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8314</v>
      </c>
      <c r="P3421" s="1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8314</v>
      </c>
      <c r="P3422" s="11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8314</v>
      </c>
      <c r="P3423" s="11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8314</v>
      </c>
      <c r="P3424" s="11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8314</v>
      </c>
      <c r="P3425" s="11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8314</v>
      </c>
      <c r="P3426" s="11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8314</v>
      </c>
      <c r="P3427" s="11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8314</v>
      </c>
      <c r="P3428" s="11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8314</v>
      </c>
      <c r="P3429" s="11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8314</v>
      </c>
      <c r="P3430" s="11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8314</v>
      </c>
      <c r="P3431" s="1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8314</v>
      </c>
      <c r="P3432" s="11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8314</v>
      </c>
      <c r="P3433" s="11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8314</v>
      </c>
      <c r="P3434" s="11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8314</v>
      </c>
      <c r="P3435" s="11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8314</v>
      </c>
      <c r="P3436" s="11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8314</v>
      </c>
      <c r="P3437" s="11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8314</v>
      </c>
      <c r="P3438" s="11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8314</v>
      </c>
      <c r="P3439" s="11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8314</v>
      </c>
      <c r="P3440" s="11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8314</v>
      </c>
      <c r="P3441" s="1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8314</v>
      </c>
      <c r="P3442" s="11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8314</v>
      </c>
      <c r="P3443" s="11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8314</v>
      </c>
      <c r="P3444" s="11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8314</v>
      </c>
      <c r="P3445" s="11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8314</v>
      </c>
      <c r="P3446" s="11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8314</v>
      </c>
      <c r="P3447" s="11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8314</v>
      </c>
      <c r="P3448" s="11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8314</v>
      </c>
      <c r="P3449" s="11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8314</v>
      </c>
      <c r="P3450" s="11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8314</v>
      </c>
      <c r="P3451" s="1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8314</v>
      </c>
      <c r="P3452" s="11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8314</v>
      </c>
      <c r="P3453" s="11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8314</v>
      </c>
      <c r="P3454" s="11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8314</v>
      </c>
      <c r="P3455" s="11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8314</v>
      </c>
      <c r="P3456" s="11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8314</v>
      </c>
      <c r="P3457" s="11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8314</v>
      </c>
      <c r="P3458" s="11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8314</v>
      </c>
      <c r="P3459" s="11" t="s">
        <v>8315</v>
      </c>
      <c r="Q3459">
        <f t="shared" ref="Q3459:Q3522" si="162">IFERROR(ROUND(E3459/L3459,2),0)</f>
        <v>50.98</v>
      </c>
      <c r="R3459" s="16">
        <f t="shared" ref="R3459:R3522" si="163">(((J3459/60)/60)/24)+DATE(1970,1,1)</f>
        <v>42016.706678240742</v>
      </c>
      <c r="S3459" s="16">
        <f t="shared" ref="S3459:S3522" si="164">(((I3459/60)/60)/24)+DATE(1970,1,1)</f>
        <v>42047.249305555553</v>
      </c>
    </row>
    <row r="3460" spans="1:19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8314</v>
      </c>
      <c r="P3460" s="11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8314</v>
      </c>
      <c r="P3461" s="1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8314</v>
      </c>
      <c r="P3462" s="11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8314</v>
      </c>
      <c r="P3463" s="11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8314</v>
      </c>
      <c r="P3464" s="11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8314</v>
      </c>
      <c r="P3465" s="11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8314</v>
      </c>
      <c r="P3466" s="11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8314</v>
      </c>
      <c r="P3467" s="11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8314</v>
      </c>
      <c r="P3468" s="11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8314</v>
      </c>
      <c r="P3469" s="11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8314</v>
      </c>
      <c r="P3470" s="11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8314</v>
      </c>
      <c r="P3471" s="1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8314</v>
      </c>
      <c r="P3472" s="11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8314</v>
      </c>
      <c r="P3473" s="11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8314</v>
      </c>
      <c r="P3474" s="11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8314</v>
      </c>
      <c r="P3475" s="11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8314</v>
      </c>
      <c r="P3476" s="11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8314</v>
      </c>
      <c r="P3477" s="11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8314</v>
      </c>
      <c r="P3478" s="11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8314</v>
      </c>
      <c r="P3479" s="11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8314</v>
      </c>
      <c r="P3480" s="11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8314</v>
      </c>
      <c r="P3481" s="1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8314</v>
      </c>
      <c r="P3482" s="11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8314</v>
      </c>
      <c r="P3483" s="11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8314</v>
      </c>
      <c r="P3484" s="11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8314</v>
      </c>
      <c r="P3485" s="11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8314</v>
      </c>
      <c r="P3486" s="11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8314</v>
      </c>
      <c r="P3487" s="11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8314</v>
      </c>
      <c r="P3488" s="11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8314</v>
      </c>
      <c r="P3489" s="11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8314</v>
      </c>
      <c r="P3490" s="11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8314</v>
      </c>
      <c r="P3491" s="1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8314</v>
      </c>
      <c r="P3492" s="11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8314</v>
      </c>
      <c r="P3493" s="11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8314</v>
      </c>
      <c r="P3494" s="11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8314</v>
      </c>
      <c r="P3495" s="11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8314</v>
      </c>
      <c r="P3496" s="11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8314</v>
      </c>
      <c r="P3497" s="11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8314</v>
      </c>
      <c r="P3498" s="11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8314</v>
      </c>
      <c r="P3499" s="11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8314</v>
      </c>
      <c r="P3500" s="11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8314</v>
      </c>
      <c r="P3501" s="1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8314</v>
      </c>
      <c r="P3502" s="11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8314</v>
      </c>
      <c r="P3503" s="11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8314</v>
      </c>
      <c r="P3504" s="11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8314</v>
      </c>
      <c r="P3505" s="11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8314</v>
      </c>
      <c r="P3506" s="11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8314</v>
      </c>
      <c r="P3507" s="11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8314</v>
      </c>
      <c r="P3508" s="11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8314</v>
      </c>
      <c r="P3509" s="11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8314</v>
      </c>
      <c r="P3510" s="11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8314</v>
      </c>
      <c r="P3511" s="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8314</v>
      </c>
      <c r="P3512" s="11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8314</v>
      </c>
      <c r="P3513" s="11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8314</v>
      </c>
      <c r="P3514" s="11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8314</v>
      </c>
      <c r="P3515" s="11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8314</v>
      </c>
      <c r="P3516" s="11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8314</v>
      </c>
      <c r="P3517" s="11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8314</v>
      </c>
      <c r="P3518" s="11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8314</v>
      </c>
      <c r="P3519" s="11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8314</v>
      </c>
      <c r="P3520" s="11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8314</v>
      </c>
      <c r="P3521" s="1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8314</v>
      </c>
      <c r="P3522" s="11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8314</v>
      </c>
      <c r="P3523" s="11" t="s">
        <v>8315</v>
      </c>
      <c r="Q3523">
        <f t="shared" ref="Q3523:Q3586" si="165">IFERROR(ROUND(E3523/L3523,2),0)</f>
        <v>45.62</v>
      </c>
      <c r="R3523" s="16">
        <f t="shared" ref="R3523:R3586" si="166">(((J3523/60)/60)/24)+DATE(1970,1,1)</f>
        <v>41881.361342592594</v>
      </c>
      <c r="S3523" s="16">
        <f t="shared" ref="S3523:S3586" si="167">(((I3523/60)/60)/24)+DATE(1970,1,1)</f>
        <v>41911.361342592594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8314</v>
      </c>
      <c r="P3524" s="11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8314</v>
      </c>
      <c r="P3525" s="11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8314</v>
      </c>
      <c r="P3526" s="11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8314</v>
      </c>
      <c r="P3527" s="11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8314</v>
      </c>
      <c r="P3528" s="11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8314</v>
      </c>
      <c r="P3529" s="11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8314</v>
      </c>
      <c r="P3530" s="11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8314</v>
      </c>
      <c r="P3531" s="1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8314</v>
      </c>
      <c r="P3532" s="11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8314</v>
      </c>
      <c r="P3533" s="11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8314</v>
      </c>
      <c r="P3534" s="11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8314</v>
      </c>
      <c r="P3535" s="11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8314</v>
      </c>
      <c r="P3536" s="11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8314</v>
      </c>
      <c r="P3537" s="11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8314</v>
      </c>
      <c r="P3538" s="11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8314</v>
      </c>
      <c r="P3539" s="11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8314</v>
      </c>
      <c r="P3540" s="11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8314</v>
      </c>
      <c r="P3541" s="1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8314</v>
      </c>
      <c r="P3542" s="11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8314</v>
      </c>
      <c r="P3543" s="11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8314</v>
      </c>
      <c r="P3544" s="11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8314</v>
      </c>
      <c r="P3545" s="11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8314</v>
      </c>
      <c r="P3546" s="11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8314</v>
      </c>
      <c r="P3547" s="11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8314</v>
      </c>
      <c r="P3548" s="11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8314</v>
      </c>
      <c r="P3549" s="11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8314</v>
      </c>
      <c r="P3550" s="11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8314</v>
      </c>
      <c r="P3551" s="1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8314</v>
      </c>
      <c r="P3552" s="11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8314</v>
      </c>
      <c r="P3553" s="11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8314</v>
      </c>
      <c r="P3554" s="11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8314</v>
      </c>
      <c r="P3555" s="11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8314</v>
      </c>
      <c r="P3556" s="11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8314</v>
      </c>
      <c r="P3557" s="11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8314</v>
      </c>
      <c r="P3558" s="11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8314</v>
      </c>
      <c r="P3559" s="11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8314</v>
      </c>
      <c r="P3560" s="11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8314</v>
      </c>
      <c r="P3561" s="1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8314</v>
      </c>
      <c r="P3562" s="11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8314</v>
      </c>
      <c r="P3563" s="11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8314</v>
      </c>
      <c r="P3564" s="11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8314</v>
      </c>
      <c r="P3565" s="11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8314</v>
      </c>
      <c r="P3566" s="11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8314</v>
      </c>
      <c r="P3567" s="11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8314</v>
      </c>
      <c r="P3568" s="11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8314</v>
      </c>
      <c r="P3569" s="11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8314</v>
      </c>
      <c r="P3570" s="11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8314</v>
      </c>
      <c r="P3571" s="1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8314</v>
      </c>
      <c r="P3572" s="11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8314</v>
      </c>
      <c r="P3573" s="11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8314</v>
      </c>
      <c r="P3574" s="11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8314</v>
      </c>
      <c r="P3575" s="11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8314</v>
      </c>
      <c r="P3576" s="11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8314</v>
      </c>
      <c r="P3577" s="11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8314</v>
      </c>
      <c r="P3578" s="11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8314</v>
      </c>
      <c r="P3579" s="11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8314</v>
      </c>
      <c r="P3580" s="11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8314</v>
      </c>
      <c r="P3581" s="1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8314</v>
      </c>
      <c r="P3582" s="11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8314</v>
      </c>
      <c r="P3583" s="11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8314</v>
      </c>
      <c r="P3584" s="11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8314</v>
      </c>
      <c r="P3585" s="11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8314</v>
      </c>
      <c r="P3586" s="11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8314</v>
      </c>
      <c r="P3587" s="11" t="s">
        <v>8315</v>
      </c>
      <c r="Q3587">
        <f t="shared" ref="Q3587:Q3650" si="168">IFERROR(ROUND(E3587/L3587,2),0)</f>
        <v>176.09</v>
      </c>
      <c r="R3587" s="16">
        <f t="shared" ref="R3587:R3650" si="169">(((J3587/60)/60)/24)+DATE(1970,1,1)</f>
        <v>41964.716319444444</v>
      </c>
      <c r="S3587" s="16">
        <f t="shared" ref="S3587:S3650" si="170">(((I3587/60)/60)/24)+DATE(1970,1,1)</f>
        <v>41994.716319444444</v>
      </c>
    </row>
    <row r="3588" spans="1:19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8314</v>
      </c>
      <c r="P3588" s="11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8314</v>
      </c>
      <c r="P3589" s="11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8314</v>
      </c>
      <c r="P3590" s="11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8314</v>
      </c>
      <c r="P3591" s="1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8314</v>
      </c>
      <c r="P3592" s="11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8314</v>
      </c>
      <c r="P3593" s="11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8314</v>
      </c>
      <c r="P3594" s="11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8314</v>
      </c>
      <c r="P3595" s="11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8314</v>
      </c>
      <c r="P3596" s="11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8314</v>
      </c>
      <c r="P3597" s="11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8314</v>
      </c>
      <c r="P3598" s="11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8314</v>
      </c>
      <c r="P3599" s="11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8314</v>
      </c>
      <c r="P3600" s="11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8314</v>
      </c>
      <c r="P3601" s="1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8314</v>
      </c>
      <c r="P3602" s="11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8314</v>
      </c>
      <c r="P3603" s="11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8314</v>
      </c>
      <c r="P3604" s="11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8314</v>
      </c>
      <c r="P3605" s="11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8314</v>
      </c>
      <c r="P3606" s="11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8314</v>
      </c>
      <c r="P3607" s="11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8314</v>
      </c>
      <c r="P3608" s="11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8314</v>
      </c>
      <c r="P3609" s="11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8314</v>
      </c>
      <c r="P3610" s="11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8314</v>
      </c>
      <c r="P3611" s="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8314</v>
      </c>
      <c r="P3612" s="11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8314</v>
      </c>
      <c r="P3613" s="11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8314</v>
      </c>
      <c r="P3614" s="11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8314</v>
      </c>
      <c r="P3615" s="11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8314</v>
      </c>
      <c r="P3616" s="11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8314</v>
      </c>
      <c r="P3617" s="11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8314</v>
      </c>
      <c r="P3618" s="11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8314</v>
      </c>
      <c r="P3619" s="11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8314</v>
      </c>
      <c r="P3620" s="11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8314</v>
      </c>
      <c r="P3621" s="1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8314</v>
      </c>
      <c r="P3622" s="11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8314</v>
      </c>
      <c r="P3623" s="11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8314</v>
      </c>
      <c r="P3624" s="11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8314</v>
      </c>
      <c r="P3625" s="11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8314</v>
      </c>
      <c r="P3626" s="11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8314</v>
      </c>
      <c r="P3627" s="11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8314</v>
      </c>
      <c r="P3628" s="11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8314</v>
      </c>
      <c r="P3629" s="11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8314</v>
      </c>
      <c r="P3630" s="11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8314</v>
      </c>
      <c r="P3631" s="1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8314</v>
      </c>
      <c r="P3632" s="11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8314</v>
      </c>
      <c r="P3633" s="11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8314</v>
      </c>
      <c r="P3634" s="11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8314</v>
      </c>
      <c r="P3635" s="11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8314</v>
      </c>
      <c r="P3636" s="11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8314</v>
      </c>
      <c r="P3637" s="11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8314</v>
      </c>
      <c r="P3638" s="11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8314</v>
      </c>
      <c r="P3639" s="11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8314</v>
      </c>
      <c r="P3640" s="11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8314</v>
      </c>
      <c r="P3641" s="1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8314</v>
      </c>
      <c r="P3642" s="11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8314</v>
      </c>
      <c r="P3643" s="11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8314</v>
      </c>
      <c r="P3644" s="11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8314</v>
      </c>
      <c r="P3645" s="11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8314</v>
      </c>
      <c r="P3646" s="11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8314</v>
      </c>
      <c r="P3647" s="11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8314</v>
      </c>
      <c r="P3648" s="11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8314</v>
      </c>
      <c r="P3649" s="11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8314</v>
      </c>
      <c r="P3650" s="11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8314</v>
      </c>
      <c r="P3651" s="11" t="s">
        <v>8315</v>
      </c>
      <c r="Q3651">
        <f t="shared" ref="Q3651:Q3714" si="171">IFERROR(ROUND(E3651/L3651,2),0)</f>
        <v>97.5</v>
      </c>
      <c r="R3651" s="16">
        <f t="shared" ref="R3651:R3714" si="172">(((J3651/60)/60)/24)+DATE(1970,1,1)</f>
        <v>41780.712893518517</v>
      </c>
      <c r="S3651" s="16">
        <f t="shared" ref="S3651:S3714" si="173">(((I3651/60)/60)/24)+DATE(1970,1,1)</f>
        <v>41806.712893518517</v>
      </c>
    </row>
    <row r="3652" spans="1:19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8314</v>
      </c>
      <c r="P3652" s="11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8314</v>
      </c>
      <c r="P3653" s="11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8314</v>
      </c>
      <c r="P3654" s="11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8314</v>
      </c>
      <c r="P3655" s="11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8314</v>
      </c>
      <c r="P3656" s="11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8314</v>
      </c>
      <c r="P3657" s="11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8314</v>
      </c>
      <c r="P3658" s="11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8314</v>
      </c>
      <c r="P3659" s="11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8314</v>
      </c>
      <c r="P3660" s="11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8314</v>
      </c>
      <c r="P3661" s="1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8314</v>
      </c>
      <c r="P3662" s="11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8314</v>
      </c>
      <c r="P3663" s="11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8314</v>
      </c>
      <c r="P3664" s="11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8314</v>
      </c>
      <c r="P3665" s="11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8314</v>
      </c>
      <c r="P3666" s="11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8314</v>
      </c>
      <c r="P3667" s="11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8314</v>
      </c>
      <c r="P3668" s="11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8314</v>
      </c>
      <c r="P3669" s="11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8314</v>
      </c>
      <c r="P3670" s="11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8314</v>
      </c>
      <c r="P3671" s="1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8314</v>
      </c>
      <c r="P3672" s="11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8314</v>
      </c>
      <c r="P3673" s="11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8314</v>
      </c>
      <c r="P3674" s="11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8314</v>
      </c>
      <c r="P3675" s="11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8314</v>
      </c>
      <c r="P3676" s="11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8314</v>
      </c>
      <c r="P3677" s="11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8314</v>
      </c>
      <c r="P3678" s="11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8314</v>
      </c>
      <c r="P3679" s="11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8314</v>
      </c>
      <c r="P3680" s="11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8314</v>
      </c>
      <c r="P3681" s="1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8314</v>
      </c>
      <c r="P3682" s="11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8314</v>
      </c>
      <c r="P3683" s="11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8314</v>
      </c>
      <c r="P3684" s="11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8314</v>
      </c>
      <c r="P3685" s="11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8314</v>
      </c>
      <c r="P3686" s="11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8314</v>
      </c>
      <c r="P3687" s="11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8314</v>
      </c>
      <c r="P3688" s="11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8314</v>
      </c>
      <c r="P3689" s="11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8314</v>
      </c>
      <c r="P3690" s="11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8314</v>
      </c>
      <c r="P3691" s="1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8314</v>
      </c>
      <c r="P3692" s="11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8314</v>
      </c>
      <c r="P3693" s="11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8314</v>
      </c>
      <c r="P3694" s="11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8314</v>
      </c>
      <c r="P3695" s="11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8314</v>
      </c>
      <c r="P3696" s="11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8314</v>
      </c>
      <c r="P3697" s="11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8314</v>
      </c>
      <c r="P3698" s="11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8314</v>
      </c>
      <c r="P3699" s="11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8314</v>
      </c>
      <c r="P3700" s="11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8314</v>
      </c>
      <c r="P3701" s="1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8314</v>
      </c>
      <c r="P3702" s="11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8314</v>
      </c>
      <c r="P3703" s="11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8314</v>
      </c>
      <c r="P3704" s="11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8314</v>
      </c>
      <c r="P3705" s="11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8314</v>
      </c>
      <c r="P3706" s="11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8314</v>
      </c>
      <c r="P3707" s="11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8314</v>
      </c>
      <c r="P3708" s="11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8314</v>
      </c>
      <c r="P3709" s="11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8314</v>
      </c>
      <c r="P3710" s="11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8314</v>
      </c>
      <c r="P3711" s="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8314</v>
      </c>
      <c r="P3712" s="11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8314</v>
      </c>
      <c r="P3713" s="11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8314</v>
      </c>
      <c r="P3714" s="11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8314</v>
      </c>
      <c r="P3715" s="11" t="s">
        <v>8315</v>
      </c>
      <c r="Q3715">
        <f t="shared" ref="Q3715:Q3778" si="174">IFERROR(ROUND(E3715/L3715,2),0)</f>
        <v>106.84</v>
      </c>
      <c r="R3715" s="16">
        <f t="shared" ref="R3715:R3778" si="175">(((J3715/60)/60)/24)+DATE(1970,1,1)</f>
        <v>42505.738032407404</v>
      </c>
      <c r="S3715" s="16">
        <f t="shared" ref="S3715:S3778" si="176">(((I3715/60)/60)/24)+DATE(1970,1,1)</f>
        <v>42525.738032407404</v>
      </c>
    </row>
    <row r="3716" spans="1:19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8314</v>
      </c>
      <c r="P3716" s="11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8314</v>
      </c>
      <c r="P3717" s="11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8314</v>
      </c>
      <c r="P3718" s="11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8314</v>
      </c>
      <c r="P3719" s="11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8314</v>
      </c>
      <c r="P3720" s="11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8314</v>
      </c>
      <c r="P3721" s="1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8314</v>
      </c>
      <c r="P3722" s="11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8314</v>
      </c>
      <c r="P3723" s="11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8314</v>
      </c>
      <c r="P3724" s="11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8314</v>
      </c>
      <c r="P3725" s="11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8314</v>
      </c>
      <c r="P3726" s="11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8314</v>
      </c>
      <c r="P3727" s="11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8314</v>
      </c>
      <c r="P3728" s="11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8314</v>
      </c>
      <c r="P3729" s="11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8314</v>
      </c>
      <c r="P3730" s="11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8314</v>
      </c>
      <c r="P3731" s="1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8314</v>
      </c>
      <c r="P3732" s="11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8314</v>
      </c>
      <c r="P3733" s="11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8314</v>
      </c>
      <c r="P3734" s="11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8314</v>
      </c>
      <c r="P3735" s="11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8314</v>
      </c>
      <c r="P3736" s="11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8314</v>
      </c>
      <c r="P3737" s="11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8314</v>
      </c>
      <c r="P3738" s="11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8314</v>
      </c>
      <c r="P3739" s="11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8314</v>
      </c>
      <c r="P3740" s="11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8314</v>
      </c>
      <c r="P3741" s="1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8314</v>
      </c>
      <c r="P3742" s="11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8314</v>
      </c>
      <c r="P3743" s="11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8314</v>
      </c>
      <c r="P3744" s="11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8314</v>
      </c>
      <c r="P3745" s="11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8314</v>
      </c>
      <c r="P3746" s="11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8314</v>
      </c>
      <c r="P3747" s="11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8314</v>
      </c>
      <c r="P3748" s="11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8314</v>
      </c>
      <c r="P3749" s="11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8314</v>
      </c>
      <c r="P3750" s="11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8314</v>
      </c>
      <c r="P3751" s="1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8314</v>
      </c>
      <c r="P3752" s="11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8314</v>
      </c>
      <c r="P3753" s="11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8314</v>
      </c>
      <c r="P3754" s="11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8314</v>
      </c>
      <c r="P3755" s="11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8314</v>
      </c>
      <c r="P3756" s="11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8314</v>
      </c>
      <c r="P3757" s="11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8314</v>
      </c>
      <c r="P3758" s="11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8314</v>
      </c>
      <c r="P3759" s="11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8314</v>
      </c>
      <c r="P3760" s="11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8314</v>
      </c>
      <c r="P3761" s="1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8314</v>
      </c>
      <c r="P3762" s="11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8314</v>
      </c>
      <c r="P3763" s="11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8314</v>
      </c>
      <c r="P3764" s="11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8314</v>
      </c>
      <c r="P3765" s="11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8314</v>
      </c>
      <c r="P3766" s="11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8314</v>
      </c>
      <c r="P3767" s="11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8314</v>
      </c>
      <c r="P3768" s="11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8314</v>
      </c>
      <c r="P3769" s="11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8314</v>
      </c>
      <c r="P3770" s="11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8314</v>
      </c>
      <c r="P3771" s="1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8314</v>
      </c>
      <c r="P3772" s="11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8314</v>
      </c>
      <c r="P3773" s="11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8314</v>
      </c>
      <c r="P3774" s="11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8314</v>
      </c>
      <c r="P3775" s="11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8314</v>
      </c>
      <c r="P3776" s="11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8314</v>
      </c>
      <c r="P3777" s="11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8314</v>
      </c>
      <c r="P3778" s="11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8314</v>
      </c>
      <c r="P3779" s="11" t="s">
        <v>8356</v>
      </c>
      <c r="Q3779">
        <f t="shared" ref="Q3779:Q3842" si="177">IFERROR(ROUND(E3779/L3779,2),0)</f>
        <v>48.54</v>
      </c>
      <c r="R3779" s="16">
        <f t="shared" ref="R3779:R3842" si="178">(((J3779/60)/60)/24)+DATE(1970,1,1)</f>
        <v>41887.111354166671</v>
      </c>
      <c r="S3779" s="16">
        <f t="shared" ref="S3779:S3842" si="179">(((I3779/60)/60)/24)+DATE(1970,1,1)</f>
        <v>41909.166666666664</v>
      </c>
    </row>
    <row r="3780" spans="1:19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8314</v>
      </c>
      <c r="P3780" s="11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8314</v>
      </c>
      <c r="P3781" s="1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8314</v>
      </c>
      <c r="P3782" s="11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8314</v>
      </c>
      <c r="P3783" s="11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8314</v>
      </c>
      <c r="P3784" s="11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8314</v>
      </c>
      <c r="P3785" s="11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8314</v>
      </c>
      <c r="P3786" s="11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8314</v>
      </c>
      <c r="P3787" s="11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8314</v>
      </c>
      <c r="P3788" s="11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8314</v>
      </c>
      <c r="P3789" s="11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8314</v>
      </c>
      <c r="P3790" s="11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8314</v>
      </c>
      <c r="P3791" s="1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8314</v>
      </c>
      <c r="P3792" s="11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8314</v>
      </c>
      <c r="P3793" s="11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8314</v>
      </c>
      <c r="P3794" s="11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8314</v>
      </c>
      <c r="P3795" s="11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8314</v>
      </c>
      <c r="P3796" s="11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8314</v>
      </c>
      <c r="P3797" s="11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8314</v>
      </c>
      <c r="P3798" s="11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8314</v>
      </c>
      <c r="P3799" s="11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8314</v>
      </c>
      <c r="P3800" s="11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8314</v>
      </c>
      <c r="P3801" s="1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8314</v>
      </c>
      <c r="P3802" s="11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8314</v>
      </c>
      <c r="P3803" s="11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8314</v>
      </c>
      <c r="P3804" s="11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8314</v>
      </c>
      <c r="P3805" s="11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8314</v>
      </c>
      <c r="P3806" s="11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8314</v>
      </c>
      <c r="P3807" s="11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8314</v>
      </c>
      <c r="P3808" s="11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8314</v>
      </c>
      <c r="P3809" s="11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8314</v>
      </c>
      <c r="P3810" s="11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8314</v>
      </c>
      <c r="P3811" s="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8314</v>
      </c>
      <c r="P3812" s="11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8314</v>
      </c>
      <c r="P3813" s="11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8314</v>
      </c>
      <c r="P3814" s="11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8314</v>
      </c>
      <c r="P3815" s="11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8314</v>
      </c>
      <c r="P3816" s="11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s="11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8314</v>
      </c>
      <c r="P3818" s="11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8314</v>
      </c>
      <c r="P3819" s="11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8314</v>
      </c>
      <c r="P3820" s="11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8314</v>
      </c>
      <c r="P3821" s="1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8314</v>
      </c>
      <c r="P3822" s="11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8314</v>
      </c>
      <c r="P3823" s="11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8314</v>
      </c>
      <c r="P3824" s="11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8314</v>
      </c>
      <c r="P3825" s="11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8314</v>
      </c>
      <c r="P3826" s="11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8314</v>
      </c>
      <c r="P3827" s="11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8314</v>
      </c>
      <c r="P3828" s="11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8314</v>
      </c>
      <c r="P3829" s="11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8314</v>
      </c>
      <c r="P3830" s="11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8314</v>
      </c>
      <c r="P3831" s="1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8314</v>
      </c>
      <c r="P3832" s="11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8314</v>
      </c>
      <c r="P3833" s="11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8314</v>
      </c>
      <c r="P3834" s="11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s="11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8314</v>
      </c>
      <c r="P3836" s="11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8314</v>
      </c>
      <c r="P3837" s="11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8314</v>
      </c>
      <c r="P3838" s="11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8314</v>
      </c>
      <c r="P3839" s="11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8314</v>
      </c>
      <c r="P3840" s="11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8314</v>
      </c>
      <c r="P3841" s="1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8314</v>
      </c>
      <c r="P3842" s="11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8314</v>
      </c>
      <c r="P3843" s="11" t="s">
        <v>8315</v>
      </c>
      <c r="Q3843">
        <f t="shared" ref="Q3843:Q3906" si="180">IFERROR(ROUND(E3843/L3843,2),0)</f>
        <v>25.65</v>
      </c>
      <c r="R3843" s="16">
        <f t="shared" ref="R3843:R3906" si="181">(((J3843/60)/60)/24)+DATE(1970,1,1)</f>
        <v>41780.785729166666</v>
      </c>
      <c r="S3843" s="16">
        <f t="shared" ref="S3843:S3906" si="182">(((I3843/60)/60)/24)+DATE(1970,1,1)</f>
        <v>41840.785729166666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8314</v>
      </c>
      <c r="P3844" s="11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8314</v>
      </c>
      <c r="P3845" s="11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8314</v>
      </c>
      <c r="P3846" s="11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8314</v>
      </c>
      <c r="P3847" s="11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8314</v>
      </c>
      <c r="P3848" s="11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8314</v>
      </c>
      <c r="P3849" s="11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8314</v>
      </c>
      <c r="P3850" s="11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8314</v>
      </c>
      <c r="P3851" s="1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8314</v>
      </c>
      <c r="P3852" s="11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8314</v>
      </c>
      <c r="P3853" s="11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8314</v>
      </c>
      <c r="P3854" s="11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8314</v>
      </c>
      <c r="P3855" s="11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8314</v>
      </c>
      <c r="P3856" s="11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8314</v>
      </c>
      <c r="P3857" s="11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8314</v>
      </c>
      <c r="P3858" s="11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8314</v>
      </c>
      <c r="P3859" s="11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8314</v>
      </c>
      <c r="P3860" s="11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8314</v>
      </c>
      <c r="P3861" s="1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8314</v>
      </c>
      <c r="P3862" s="11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8314</v>
      </c>
      <c r="P3863" s="11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8314</v>
      </c>
      <c r="P3864" s="11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8314</v>
      </c>
      <c r="P3865" s="11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8314</v>
      </c>
      <c r="P3866" s="11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8314</v>
      </c>
      <c r="P3867" s="11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8314</v>
      </c>
      <c r="P3868" s="11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8314</v>
      </c>
      <c r="P3869" s="11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8314</v>
      </c>
      <c r="P3870" s="11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8314</v>
      </c>
      <c r="P3871" s="1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8314</v>
      </c>
      <c r="P3872" s="11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8314</v>
      </c>
      <c r="P3873" s="11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8314</v>
      </c>
      <c r="P3874" s="11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8314</v>
      </c>
      <c r="P3875" s="11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8314</v>
      </c>
      <c r="P3876" s="11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8314</v>
      </c>
      <c r="P3877" s="11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8314</v>
      </c>
      <c r="P3878" s="11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8314</v>
      </c>
      <c r="P3879" s="11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8314</v>
      </c>
      <c r="P3880" s="11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8314</v>
      </c>
      <c r="P3881" s="1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8314</v>
      </c>
      <c r="P3882" s="11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8314</v>
      </c>
      <c r="P3883" s="11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8314</v>
      </c>
      <c r="P3884" s="11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8314</v>
      </c>
      <c r="P3885" s="11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8314</v>
      </c>
      <c r="P3886" s="11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8314</v>
      </c>
      <c r="P3887" s="11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8314</v>
      </c>
      <c r="P3888" s="11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8314</v>
      </c>
      <c r="P3889" s="11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8314</v>
      </c>
      <c r="P3890" s="11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8314</v>
      </c>
      <c r="P3891" s="1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8314</v>
      </c>
      <c r="P3892" s="11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8314</v>
      </c>
      <c r="P3893" s="11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8314</v>
      </c>
      <c r="P3894" s="11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8314</v>
      </c>
      <c r="P3895" s="11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8314</v>
      </c>
      <c r="P3896" s="11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8314</v>
      </c>
      <c r="P3897" s="11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8314</v>
      </c>
      <c r="P3898" s="11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8314</v>
      </c>
      <c r="P3899" s="11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8314</v>
      </c>
      <c r="P3900" s="11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8314</v>
      </c>
      <c r="P3901" s="1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8314</v>
      </c>
      <c r="P3902" s="11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8314</v>
      </c>
      <c r="P3903" s="11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8314</v>
      </c>
      <c r="P3904" s="11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8314</v>
      </c>
      <c r="P3905" s="11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8314</v>
      </c>
      <c r="P3906" s="11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8314</v>
      </c>
      <c r="P3907" s="11" t="s">
        <v>8315</v>
      </c>
      <c r="Q3907">
        <f t="shared" ref="Q3907:Q3970" si="183">IFERROR(ROUND(E3907/L3907,2),0)</f>
        <v>24.71</v>
      </c>
      <c r="R3907" s="16">
        <f t="shared" ref="R3907:R3970" si="184">(((J3907/60)/60)/24)+DATE(1970,1,1)</f>
        <v>42124.623877314814</v>
      </c>
      <c r="S3907" s="16">
        <f t="shared" ref="S3907:S3970" si="185">(((I3907/60)/60)/24)+DATE(1970,1,1)</f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8314</v>
      </c>
      <c r="P3908" s="11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8314</v>
      </c>
      <c r="P3909" s="11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8314</v>
      </c>
      <c r="P3910" s="11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8314</v>
      </c>
      <c r="P3911" s="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8314</v>
      </c>
      <c r="P3912" s="11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8314</v>
      </c>
      <c r="P3913" s="11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8314</v>
      </c>
      <c r="P3914" s="11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8314</v>
      </c>
      <c r="P3915" s="11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8314</v>
      </c>
      <c r="P3916" s="11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8314</v>
      </c>
      <c r="P3917" s="11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8314</v>
      </c>
      <c r="P3918" s="11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8314</v>
      </c>
      <c r="P3919" s="11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8314</v>
      </c>
      <c r="P3920" s="11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8314</v>
      </c>
      <c r="P3921" s="1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8314</v>
      </c>
      <c r="P3922" s="11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8314</v>
      </c>
      <c r="P3923" s="11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8314</v>
      </c>
      <c r="P3924" s="11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8314</v>
      </c>
      <c r="P3925" s="11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8314</v>
      </c>
      <c r="P3926" s="11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8314</v>
      </c>
      <c r="P3927" s="11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8314</v>
      </c>
      <c r="P3928" s="11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8314</v>
      </c>
      <c r="P3929" s="11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8314</v>
      </c>
      <c r="P3930" s="11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8314</v>
      </c>
      <c r="P3931" s="1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8314</v>
      </c>
      <c r="P3932" s="11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8314</v>
      </c>
      <c r="P3933" s="11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8314</v>
      </c>
      <c r="P3934" s="11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8314</v>
      </c>
      <c r="P3935" s="11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8314</v>
      </c>
      <c r="P3936" s="11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8314</v>
      </c>
      <c r="P3937" s="11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8314</v>
      </c>
      <c r="P3938" s="11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8314</v>
      </c>
      <c r="P3939" s="11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8314</v>
      </c>
      <c r="P3940" s="11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8314</v>
      </c>
      <c r="P3941" s="1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8314</v>
      </c>
      <c r="P3942" s="11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8314</v>
      </c>
      <c r="P3943" s="11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8314</v>
      </c>
      <c r="P3944" s="11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8314</v>
      </c>
      <c r="P3945" s="11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8314</v>
      </c>
      <c r="P3946" s="11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8314</v>
      </c>
      <c r="P3947" s="11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8314</v>
      </c>
      <c r="P3948" s="11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8314</v>
      </c>
      <c r="P3949" s="11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8314</v>
      </c>
      <c r="P3950" s="11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8314</v>
      </c>
      <c r="P3951" s="1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8314</v>
      </c>
      <c r="P3952" s="11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8314</v>
      </c>
      <c r="P3953" s="11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8314</v>
      </c>
      <c r="P3954" s="11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8314</v>
      </c>
      <c r="P3955" s="11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8314</v>
      </c>
      <c r="P3956" s="11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8314</v>
      </c>
      <c r="P3957" s="11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8314</v>
      </c>
      <c r="P3958" s="11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8314</v>
      </c>
      <c r="P3959" s="11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8314</v>
      </c>
      <c r="P3960" s="11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8314</v>
      </c>
      <c r="P3961" s="1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8314</v>
      </c>
      <c r="P3962" s="11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8314</v>
      </c>
      <c r="P3963" s="11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8314</v>
      </c>
      <c r="P3964" s="11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8314</v>
      </c>
      <c r="P3965" s="11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8314</v>
      </c>
      <c r="P3966" s="11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8314</v>
      </c>
      <c r="P3967" s="11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8314</v>
      </c>
      <c r="P3968" s="11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8314</v>
      </c>
      <c r="P3969" s="11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8314</v>
      </c>
      <c r="P3970" s="11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8314</v>
      </c>
      <c r="P3971" s="11" t="s">
        <v>8315</v>
      </c>
      <c r="Q3971">
        <f t="shared" ref="Q3971:Q4034" si="186">IFERROR(ROUND(E3971/L3971,2),0)</f>
        <v>35.17</v>
      </c>
      <c r="R3971" s="16">
        <f t="shared" ref="R3971:R4034" si="187">(((J3971/60)/60)/24)+DATE(1970,1,1)</f>
        <v>42601.854699074072</v>
      </c>
      <c r="S3971" s="16">
        <f t="shared" ref="S3971:S4034" si="188">(((I3971/60)/60)/24)+DATE(1970,1,1)</f>
        <v>42611.163194444445</v>
      </c>
    </row>
    <row r="3972" spans="1:19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8314</v>
      </c>
      <c r="P3972" s="11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8314</v>
      </c>
      <c r="P3973" s="11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8314</v>
      </c>
      <c r="P3974" s="11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8314</v>
      </c>
      <c r="P3975" s="11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8314</v>
      </c>
      <c r="P3976" s="11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8314</v>
      </c>
      <c r="P3977" s="11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8314</v>
      </c>
      <c r="P3978" s="11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8314</v>
      </c>
      <c r="P3979" s="11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8314</v>
      </c>
      <c r="P3980" s="11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8314</v>
      </c>
      <c r="P3981" s="1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8314</v>
      </c>
      <c r="P3982" s="11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8314</v>
      </c>
      <c r="P3983" s="11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8314</v>
      </c>
      <c r="P3984" s="11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8314</v>
      </c>
      <c r="P3985" s="11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8314</v>
      </c>
      <c r="P3986" s="11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8314</v>
      </c>
      <c r="P3987" s="11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8314</v>
      </c>
      <c r="P3988" s="11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8314</v>
      </c>
      <c r="P3989" s="11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8314</v>
      </c>
      <c r="P3990" s="11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8314</v>
      </c>
      <c r="P3991" s="1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8314</v>
      </c>
      <c r="P3992" s="11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8314</v>
      </c>
      <c r="P3993" s="11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8314</v>
      </c>
      <c r="P3994" s="11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8314</v>
      </c>
      <c r="P3995" s="11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8314</v>
      </c>
      <c r="P3996" s="11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8314</v>
      </c>
      <c r="P3997" s="11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8314</v>
      </c>
      <c r="P3998" s="11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8314</v>
      </c>
      <c r="P3999" s="11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8314</v>
      </c>
      <c r="P4000" s="11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8314</v>
      </c>
      <c r="P4001" s="1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8314</v>
      </c>
      <c r="P4002" s="11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8314</v>
      </c>
      <c r="P4003" s="11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8314</v>
      </c>
      <c r="P4004" s="11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8314</v>
      </c>
      <c r="P4005" s="11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8314</v>
      </c>
      <c r="P4006" s="11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8314</v>
      </c>
      <c r="P4007" s="11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8314</v>
      </c>
      <c r="P4008" s="11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8314</v>
      </c>
      <c r="P4009" s="11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8314</v>
      </c>
      <c r="P4010" s="11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8314</v>
      </c>
      <c r="P4011" s="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8314</v>
      </c>
      <c r="P4012" s="11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8314</v>
      </c>
      <c r="P4013" s="11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8314</v>
      </c>
      <c r="P4014" s="11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8314</v>
      </c>
      <c r="P4015" s="11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8314</v>
      </c>
      <c r="P4016" s="11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8314</v>
      </c>
      <c r="P4017" s="11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8314</v>
      </c>
      <c r="P4018" s="11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8314</v>
      </c>
      <c r="P4019" s="11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8314</v>
      </c>
      <c r="P4020" s="11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8314</v>
      </c>
      <c r="P4021" s="1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8314</v>
      </c>
      <c r="P4022" s="11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8314</v>
      </c>
      <c r="P4023" s="11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8314</v>
      </c>
      <c r="P4024" s="11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8314</v>
      </c>
      <c r="P4025" s="11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8314</v>
      </c>
      <c r="P4026" s="11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8314</v>
      </c>
      <c r="P4027" s="11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8314</v>
      </c>
      <c r="P4028" s="11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8314</v>
      </c>
      <c r="P4029" s="11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8314</v>
      </c>
      <c r="P4030" s="11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8314</v>
      </c>
      <c r="P4031" s="1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8314</v>
      </c>
      <c r="P4032" s="11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8314</v>
      </c>
      <c r="P4033" s="11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8314</v>
      </c>
      <c r="P4034" s="11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8314</v>
      </c>
      <c r="P4035" s="11" t="s">
        <v>8315</v>
      </c>
      <c r="Q4035">
        <f t="shared" ref="Q4035:Q4098" si="189">IFERROR(ROUND(E4035/L4035,2),0)</f>
        <v>65.34</v>
      </c>
      <c r="R4035" s="16">
        <f t="shared" ref="R4035:R4098" si="190">(((J4035/60)/60)/24)+DATE(1970,1,1)</f>
        <v>42614.268796296295</v>
      </c>
      <c r="S4035" s="16">
        <f t="shared" ref="S4035:S4098" si="191">(((I4035/60)/60)/24)+DATE(1970,1,1)</f>
        <v>42645.375</v>
      </c>
    </row>
    <row r="4036" spans="1:19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8314</v>
      </c>
      <c r="P4036" s="11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8314</v>
      </c>
      <c r="P4037" s="11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8314</v>
      </c>
      <c r="P4038" s="11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8314</v>
      </c>
      <c r="P4039" s="11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8314</v>
      </c>
      <c r="P4040" s="11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8314</v>
      </c>
      <c r="P4041" s="1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8314</v>
      </c>
      <c r="P4042" s="11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8314</v>
      </c>
      <c r="P4043" s="11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8314</v>
      </c>
      <c r="P4044" s="11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8314</v>
      </c>
      <c r="P4045" s="11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8314</v>
      </c>
      <c r="P4046" s="11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8314</v>
      </c>
      <c r="P4047" s="11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8314</v>
      </c>
      <c r="P4048" s="11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8314</v>
      </c>
      <c r="P4049" s="11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8314</v>
      </c>
      <c r="P4050" s="11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8314</v>
      </c>
      <c r="P4051" s="1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8314</v>
      </c>
      <c r="P4052" s="11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8314</v>
      </c>
      <c r="P4053" s="11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8314</v>
      </c>
      <c r="P4054" s="11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8314</v>
      </c>
      <c r="P4055" s="11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8314</v>
      </c>
      <c r="P4056" s="11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8314</v>
      </c>
      <c r="P4057" s="11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8314</v>
      </c>
      <c r="P4058" s="11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8314</v>
      </c>
      <c r="P4059" s="11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8314</v>
      </c>
      <c r="P4060" s="11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8314</v>
      </c>
      <c r="P4061" s="1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8314</v>
      </c>
      <c r="P4062" s="11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8314</v>
      </c>
      <c r="P4063" s="11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8314</v>
      </c>
      <c r="P4064" s="11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8314</v>
      </c>
      <c r="P4065" s="11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8314</v>
      </c>
      <c r="P4066" s="11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8314</v>
      </c>
      <c r="P4067" s="11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8314</v>
      </c>
      <c r="P4068" s="11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8314</v>
      </c>
      <c r="P4069" s="11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8314</v>
      </c>
      <c r="P4070" s="11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8314</v>
      </c>
      <c r="P4071" s="1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8314</v>
      </c>
      <c r="P4072" s="11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8314</v>
      </c>
      <c r="P4073" s="11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8314</v>
      </c>
      <c r="P4074" s="11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s="11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8314</v>
      </c>
      <c r="P4076" s="11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8314</v>
      </c>
      <c r="P4077" s="11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8314</v>
      </c>
      <c r="P4078" s="11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8314</v>
      </c>
      <c r="P4079" s="11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8314</v>
      </c>
      <c r="P4080" s="11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8314</v>
      </c>
      <c r="P4081" s="1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8314</v>
      </c>
      <c r="P4082" s="11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8314</v>
      </c>
      <c r="P4083" s="11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8314</v>
      </c>
      <c r="P4084" s="11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8314</v>
      </c>
      <c r="P4085" s="11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8314</v>
      </c>
      <c r="P4086" s="11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8314</v>
      </c>
      <c r="P4087" s="11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8314</v>
      </c>
      <c r="P4088" s="11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8314</v>
      </c>
      <c r="P4089" s="11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8314</v>
      </c>
      <c r="P4090" s="11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8314</v>
      </c>
      <c r="P4091" s="1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8314</v>
      </c>
      <c r="P4092" s="11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8314</v>
      </c>
      <c r="P4093" s="11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8314</v>
      </c>
      <c r="P4094" s="11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8314</v>
      </c>
      <c r="P4095" s="11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8314</v>
      </c>
      <c r="P4096" s="11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8314</v>
      </c>
      <c r="P4097" s="11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8314</v>
      </c>
      <c r="P4098" s="11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8314</v>
      </c>
      <c r="P4099" s="11" t="s">
        <v>8315</v>
      </c>
      <c r="Q4099">
        <f t="shared" ref="Q4099:Q4117" si="192">IFERROR(ROUND(E4099/L4099,2),0)</f>
        <v>0</v>
      </c>
      <c r="R4099" s="16">
        <f t="shared" ref="R4099:R4117" si="193">(((J4099/60)/60)/24)+DATE(1970,1,1)</f>
        <v>42344.824502314819</v>
      </c>
      <c r="S4099" s="16">
        <f t="shared" ref="S4099:S4117" si="194">(((I4099/60)/60)/24)+DATE(1970,1,1)</f>
        <v>42400.996527777781</v>
      </c>
    </row>
    <row r="4100" spans="1:19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8314</v>
      </c>
      <c r="P4100" s="11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8314</v>
      </c>
      <c r="P4101" s="1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8314</v>
      </c>
      <c r="P4102" s="11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8314</v>
      </c>
      <c r="P4103" s="11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8314</v>
      </c>
      <c r="P4104" s="11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8314</v>
      </c>
      <c r="P4105" s="11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8314</v>
      </c>
      <c r="P4106" s="11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8314</v>
      </c>
      <c r="P4107" s="11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8314</v>
      </c>
      <c r="P4108" s="11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8314</v>
      </c>
      <c r="P4109" s="11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8314</v>
      </c>
      <c r="P4110" s="11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8314</v>
      </c>
      <c r="P4111" s="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8314</v>
      </c>
      <c r="P4112" s="11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8314</v>
      </c>
      <c r="P4113" s="11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8314</v>
      </c>
      <c r="P4114" s="11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8314</v>
      </c>
      <c r="P4115" s="11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  <row r="4116" spans="1:19" x14ac:dyDescent="0.25">
      <c r="Q4116">
        <f t="shared" si="192"/>
        <v>0</v>
      </c>
      <c r="R4116" s="16">
        <f t="shared" si="193"/>
        <v>25569</v>
      </c>
      <c r="S4116" s="16">
        <f t="shared" si="194"/>
        <v>25569</v>
      </c>
    </row>
    <row r="4117" spans="1:19" x14ac:dyDescent="0.25">
      <c r="Q4117">
        <f t="shared" si="192"/>
        <v>0</v>
      </c>
      <c r="R4117" s="16">
        <f t="shared" si="193"/>
        <v>25569</v>
      </c>
      <c r="S4117" s="16">
        <f t="shared" si="194"/>
        <v>25569</v>
      </c>
    </row>
  </sheetData>
  <conditionalFormatting sqref="F1:F1048576">
    <cfRule type="cellIs" dxfId="0" priority="5" operator="equal">
      <formula>"canceled"</formula>
    </cfRule>
    <cfRule type="cellIs" dxfId="1" priority="6" operator="equal">
      <formula>"successful"</formula>
    </cfRule>
    <cfRule type="cellIs" dxfId="2" priority="7" operator="equal">
      <formula>"live"</formula>
    </cfRule>
    <cfRule type="cellIs" dxfId="3" priority="2" operator="equal">
      <formula>"live"</formula>
    </cfRule>
    <cfRule type="cellIs" dxfId="4" priority="1" operator="equal">
      <formula>"Failed"</formula>
    </cfRule>
  </conditionalFormatting>
  <conditionalFormatting sqref="Q1:S1">
    <cfRule type="colorScale" priority="3">
      <colorScale>
        <cfvo type="min"/>
        <cfvo type="percentile" val="90"/>
        <color rgb="FFFF7128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825B-5D75-4FF8-B01C-D9329189A4FA}">
  <dimension ref="A1:F6"/>
  <sheetViews>
    <sheetView workbookViewId="0">
      <selection activeCell="P14" sqref="P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4132F-6541-4EA2-8BB1-F05A50ABF437}">
  <dimension ref="A1:F9"/>
  <sheetViews>
    <sheetView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8357</v>
      </c>
      <c r="B2" t="s">
        <v>8314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8356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5">
      <c r="A7" s="13" t="s">
        <v>8315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5">
      <c r="A8" s="13" t="s">
        <v>8354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5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44FB-879E-4CDC-80AC-B04EA8A98844}">
  <dimension ref="A1:E18"/>
  <sheetViews>
    <sheetView topLeftCell="G4" zoomScale="130" zoomScaleNormal="130" workbookViewId="0">
      <selection activeCell="F20" sqref="F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8357</v>
      </c>
      <c r="B1" t="s">
        <v>8316</v>
      </c>
    </row>
    <row r="2" spans="1:5" x14ac:dyDescent="0.25">
      <c r="A2" s="12" t="s">
        <v>8378</v>
      </c>
      <c r="B2" t="s">
        <v>8359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8366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7" t="s">
        <v>8373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7" t="s">
        <v>8374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7" t="s">
        <v>8375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7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7" t="s">
        <v>8376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7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7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7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7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7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7" t="s">
        <v>8377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7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76B6C-0050-4C43-BFB0-E2509788990B}">
  <dimension ref="A3:F8"/>
  <sheetViews>
    <sheetView workbookViewId="0">
      <selection activeCell="H4" sqref="H4"/>
    </sheetView>
  </sheetViews>
  <sheetFormatPr defaultRowHeight="15" x14ac:dyDescent="0.25"/>
  <cols>
    <col min="1" max="1" width="33.5703125" bestFit="1" customWidth="1"/>
    <col min="2" max="2" width="45.7109375" style="3" customWidth="1"/>
    <col min="3" max="3" width="17.140625" style="7" customWidth="1"/>
    <col min="4" max="4" width="17.28515625" style="7" customWidth="1"/>
    <col min="5" max="5" width="23.28515625" customWidth="1"/>
    <col min="6" max="6" width="15.42578125" customWidth="1"/>
  </cols>
  <sheetData>
    <row r="3" spans="1:6" ht="24" customHeight="1" x14ac:dyDescent="0.25">
      <c r="A3" s="19" t="s">
        <v>8379</v>
      </c>
      <c r="B3" s="20" t="s">
        <v>8382</v>
      </c>
      <c r="C3" s="21" t="s">
        <v>8380</v>
      </c>
      <c r="D3" s="21" t="s">
        <v>8381</v>
      </c>
      <c r="E3" s="21" t="s">
        <v>8305</v>
      </c>
      <c r="F3" s="21" t="s">
        <v>8383</v>
      </c>
    </row>
    <row r="4" spans="1:6" ht="45" x14ac:dyDescent="0.25">
      <c r="A4" t="s">
        <v>3473</v>
      </c>
      <c r="B4" s="3" t="str">
        <f>VLOOKUP(A4, Kickstarter!B:C, 2, FALSE)</f>
        <v>Help us get actor-writer Ian Bonar's debut play - a hilarious, heartbreaking story of grief and loss - to the 2016 Edinburgh Fringe.</v>
      </c>
      <c r="C4" s="7">
        <f>VLOOKUP(A4,Kickstarter!B:D,3,FALSE)</f>
        <v>2000</v>
      </c>
      <c r="D4" s="7">
        <f>VLOOKUP(A4,Kickstarter!B:E,4,FALSE)</f>
        <v>2020</v>
      </c>
      <c r="E4">
        <f>VLOOKUP(A4,Kickstarter!B:Q,16,FALSE)</f>
        <v>51.79</v>
      </c>
      <c r="F4">
        <f>VLOOKUP(A4,Kickstarter!B:L,11,FALSE)</f>
        <v>39</v>
      </c>
    </row>
    <row r="5" spans="1:6" ht="45" x14ac:dyDescent="0.25">
      <c r="A5" t="s">
        <v>3616</v>
      </c>
      <c r="B5" s="3" t="str">
        <f>VLOOKUP(A5, Kickstarter!B:C, 2, FALSE)</f>
        <v>The play yet to be described as "A surefire Edinburgh Fringe Festival Cult Hit". Coming to the Underbelly, Edinburgh, 5th-30th August.</v>
      </c>
      <c r="C5" s="7">
        <f>VLOOKUP(A5,Kickstarter!B:D,3,FALSE)</f>
        <v>2000</v>
      </c>
      <c r="D5" s="7">
        <f>VLOOKUP(A5,Kickstarter!B:E,4,FALSE)</f>
        <v>2020</v>
      </c>
      <c r="E5">
        <f>VLOOKUP(A5,Kickstarter!B:Q,16,FALSE)</f>
        <v>36.07</v>
      </c>
      <c r="F5">
        <f>VLOOKUP(A5,Kickstarter!B:L,11,FALSE)</f>
        <v>56</v>
      </c>
    </row>
    <row r="6" spans="1:6" ht="45" x14ac:dyDescent="0.25">
      <c r="A6" t="s">
        <v>3178</v>
      </c>
      <c r="B6" s="3" t="str">
        <f>VLOOKUP(A6, Kickstarter!B:C, 2, FALSE)</f>
        <v>Cutting Off Kate Bush is a one-woman show written &amp; performed by Lucy Benson-Brown, premiering at the Edinburgh Fringe Festival 2014</v>
      </c>
      <c r="C6" s="7">
        <f>VLOOKUP(A6,Kickstarter!B:D,3,FALSE)</f>
        <v>1500</v>
      </c>
      <c r="D6" s="7">
        <f>VLOOKUP(A6,Kickstarter!B:E,4,FALSE)</f>
        <v>2576</v>
      </c>
      <c r="E6">
        <f>VLOOKUP(A6,Kickstarter!B:Q,16,FALSE)</f>
        <v>33.03</v>
      </c>
      <c r="F6">
        <f>VLOOKUP(A6,Kickstarter!B:L,11,FALSE)</f>
        <v>78</v>
      </c>
    </row>
    <row r="7" spans="1:6" ht="45" x14ac:dyDescent="0.25">
      <c r="A7" t="s">
        <v>3329</v>
      </c>
      <c r="B7" s="3" t="str">
        <f>VLOOKUP(A7, Kickstarter!B:C, 2, FALSE)</f>
        <v>Jestia and Raedon is a brand new romantic comedy play going to the Edinburgh Fringe Festival this summer.</v>
      </c>
      <c r="C7" s="7">
        <f>VLOOKUP(A7,Kickstarter!B:D,3,FALSE)</f>
        <v>1000</v>
      </c>
      <c r="D7" s="7">
        <f>VLOOKUP(A7,Kickstarter!B:E,4,FALSE)</f>
        <v>1168</v>
      </c>
      <c r="E7">
        <f>VLOOKUP(A7,Kickstarter!B:Q,16,FALSE)</f>
        <v>44.92</v>
      </c>
      <c r="F7">
        <f>VLOOKUP(A7,Kickstarter!B:L,11,FALSE)</f>
        <v>26</v>
      </c>
    </row>
    <row r="8" spans="1:6" ht="45" x14ac:dyDescent="0.25">
      <c r="A8" t="s">
        <v>3221</v>
      </c>
      <c r="B8" s="3" t="str">
        <f>VLOOKUP(A8, Kickstarter!B:C, 2, FALSE)</f>
        <v>A one-man show about love, loss, and motorways, written &amp; performed by Ben Norris. Help us get to the 2015 Edinburgh Fringe and beyond!</v>
      </c>
      <c r="C8" s="7">
        <f>VLOOKUP(A8,Kickstarter!B:D,3,FALSE)</f>
        <v>4000</v>
      </c>
      <c r="D8" s="7">
        <f>VLOOKUP(A8,Kickstarter!B:E,4,FALSE)</f>
        <v>4137</v>
      </c>
      <c r="E8">
        <f>VLOOKUP(A8,Kickstarter!B:Q,16,FALSE)</f>
        <v>36.61</v>
      </c>
      <c r="F8">
        <f>VLOOKUP(A8,Kickstarter!B:L,11,FALSE)</f>
        <v>113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D425-139C-4C54-B2B4-CA8B6664E3BB}">
  <dimension ref="A1:S413"/>
  <sheetViews>
    <sheetView topLeftCell="G1" workbookViewId="0">
      <selection activeCell="P129" sqref="P129"/>
    </sheetView>
  </sheetViews>
  <sheetFormatPr defaultColWidth="16.85546875" defaultRowHeight="15" x14ac:dyDescent="0.25"/>
  <cols>
    <col min="1" max="1" width="8.42578125" style="18" customWidth="1"/>
    <col min="2" max="2" width="24.85546875" style="3" customWidth="1"/>
    <col min="3" max="3" width="28.140625" style="3" customWidth="1"/>
    <col min="4" max="5" width="16.85546875" style="18"/>
    <col min="6" max="6" width="16.85546875" style="27"/>
    <col min="7" max="13" width="16.85546875" style="18"/>
    <col min="14" max="14" width="24.7109375" style="18" bestFit="1" customWidth="1"/>
    <col min="15" max="17" width="16.85546875" style="18"/>
    <col min="18" max="18" width="24" style="18" bestFit="1" customWidth="1"/>
    <col min="19" max="19" width="22" style="18" bestFit="1" customWidth="1"/>
    <col min="20" max="16384" width="16.85546875" style="18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26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8306</v>
      </c>
      <c r="O1" s="10" t="s">
        <v>8357</v>
      </c>
      <c r="P1" s="1" t="s">
        <v>8358</v>
      </c>
      <c r="Q1" s="1" t="s">
        <v>8305</v>
      </c>
      <c r="R1" s="15" t="s">
        <v>8364</v>
      </c>
      <c r="S1" s="15" t="s">
        <v>8365</v>
      </c>
    </row>
    <row r="2" spans="1:19" ht="90" x14ac:dyDescent="0.25">
      <c r="A2" s="18">
        <v>521</v>
      </c>
      <c r="B2" s="9" t="s">
        <v>522</v>
      </c>
      <c r="C2" s="3" t="s">
        <v>4631</v>
      </c>
      <c r="D2" s="22">
        <v>5000</v>
      </c>
      <c r="E2" s="23">
        <v>5232</v>
      </c>
      <c r="F2" s="27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24" t="s">
        <v>8314</v>
      </c>
      <c r="P2" s="24" t="s">
        <v>8315</v>
      </c>
      <c r="Q2" s="18">
        <v>93.43</v>
      </c>
      <c r="R2" s="25">
        <v>42646.092812499999</v>
      </c>
      <c r="S2" s="25">
        <v>42675.207638888889</v>
      </c>
    </row>
    <row r="3" spans="1:19" ht="75" x14ac:dyDescent="0.25">
      <c r="A3" s="18">
        <v>522</v>
      </c>
      <c r="B3" s="9" t="s">
        <v>523</v>
      </c>
      <c r="C3" s="3" t="s">
        <v>4632</v>
      </c>
      <c r="D3" s="22">
        <v>3000</v>
      </c>
      <c r="E3" s="23">
        <v>3440</v>
      </c>
      <c r="F3" s="27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24" t="s">
        <v>8314</v>
      </c>
      <c r="P3" s="24" t="s">
        <v>8315</v>
      </c>
      <c r="Q3" s="18">
        <v>110.97</v>
      </c>
      <c r="R3" s="25">
        <v>42430.040798611109</v>
      </c>
      <c r="S3" s="25">
        <v>42449.999131944445</v>
      </c>
    </row>
    <row r="4" spans="1:19" ht="90" x14ac:dyDescent="0.25">
      <c r="A4" s="18">
        <v>523</v>
      </c>
      <c r="B4" s="9" t="s">
        <v>524</v>
      </c>
      <c r="C4" s="3" t="s">
        <v>4633</v>
      </c>
      <c r="D4" s="22">
        <v>5000</v>
      </c>
      <c r="E4" s="23">
        <v>6030</v>
      </c>
      <c r="F4" s="27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24" t="s">
        <v>8314</v>
      </c>
      <c r="P4" s="24" t="s">
        <v>8315</v>
      </c>
      <c r="Q4" s="18">
        <v>71.790000000000006</v>
      </c>
      <c r="R4" s="25">
        <v>42238.13282407407</v>
      </c>
      <c r="S4" s="25">
        <v>42268.13282407407</v>
      </c>
    </row>
    <row r="5" spans="1:19" ht="75" x14ac:dyDescent="0.25">
      <c r="A5" s="18">
        <v>525</v>
      </c>
      <c r="B5" s="9" t="s">
        <v>526</v>
      </c>
      <c r="C5" s="3" t="s">
        <v>4635</v>
      </c>
      <c r="D5" s="22">
        <v>12000</v>
      </c>
      <c r="E5" s="23">
        <v>12000</v>
      </c>
      <c r="F5" s="27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24" t="s">
        <v>8314</v>
      </c>
      <c r="P5" s="24" t="s">
        <v>8315</v>
      </c>
      <c r="Q5" s="18">
        <v>1000</v>
      </c>
      <c r="R5" s="25">
        <v>41850.400937500002</v>
      </c>
      <c r="S5" s="25">
        <v>41895.400937500002</v>
      </c>
    </row>
    <row r="6" spans="1:19" ht="75" x14ac:dyDescent="0.25">
      <c r="A6" s="18">
        <v>527</v>
      </c>
      <c r="B6" s="9" t="s">
        <v>528</v>
      </c>
      <c r="C6" s="3" t="s">
        <v>4637</v>
      </c>
      <c r="D6" s="22">
        <v>10000</v>
      </c>
      <c r="E6" s="23">
        <v>10085</v>
      </c>
      <c r="F6" s="27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24" t="s">
        <v>8314</v>
      </c>
      <c r="P6" s="24" t="s">
        <v>8315</v>
      </c>
      <c r="Q6" s="18">
        <v>63.83</v>
      </c>
      <c r="R6" s="25">
        <v>42753.205625000002</v>
      </c>
      <c r="S6" s="25">
        <v>42783.670138888891</v>
      </c>
    </row>
    <row r="7" spans="1:19" ht="30" x14ac:dyDescent="0.25">
      <c r="A7" s="18">
        <v>528</v>
      </c>
      <c r="B7" s="9" t="s">
        <v>529</v>
      </c>
      <c r="C7" s="3" t="s">
        <v>4638</v>
      </c>
      <c r="D7" s="22">
        <v>1150</v>
      </c>
      <c r="E7" s="23">
        <v>1330</v>
      </c>
      <c r="F7" s="27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24" t="s">
        <v>8314</v>
      </c>
      <c r="P7" s="24" t="s">
        <v>8315</v>
      </c>
      <c r="Q7" s="18">
        <v>44.33</v>
      </c>
      <c r="R7" s="25">
        <v>42155.920219907406</v>
      </c>
      <c r="S7" s="25">
        <v>42176.888888888891</v>
      </c>
    </row>
    <row r="8" spans="1:19" ht="75" x14ac:dyDescent="0.25">
      <c r="A8" s="18">
        <v>530</v>
      </c>
      <c r="B8" s="9" t="s">
        <v>531</v>
      </c>
      <c r="C8" s="3" t="s">
        <v>4640</v>
      </c>
      <c r="D8" s="22">
        <v>3405</v>
      </c>
      <c r="E8" s="23">
        <v>3670</v>
      </c>
      <c r="F8" s="27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24" t="s">
        <v>8314</v>
      </c>
      <c r="P8" s="24" t="s">
        <v>8315</v>
      </c>
      <c r="Q8" s="18">
        <v>126.55</v>
      </c>
      <c r="R8" s="25">
        <v>42157.591064814813</v>
      </c>
      <c r="S8" s="25">
        <v>42179.083333333328</v>
      </c>
    </row>
    <row r="9" spans="1:19" ht="75" x14ac:dyDescent="0.25">
      <c r="A9" s="18">
        <v>531</v>
      </c>
      <c r="B9" s="9" t="s">
        <v>532</v>
      </c>
      <c r="C9" s="3" t="s">
        <v>4641</v>
      </c>
      <c r="D9" s="22">
        <v>4000</v>
      </c>
      <c r="E9" s="23">
        <v>4000</v>
      </c>
      <c r="F9" s="27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24" t="s">
        <v>8314</v>
      </c>
      <c r="P9" s="24" t="s">
        <v>8315</v>
      </c>
      <c r="Q9" s="18">
        <v>129.03</v>
      </c>
      <c r="R9" s="25">
        <v>42676.065150462964</v>
      </c>
      <c r="S9" s="25">
        <v>42721.290972222225</v>
      </c>
    </row>
    <row r="10" spans="1:19" ht="90" x14ac:dyDescent="0.25">
      <c r="A10" s="18">
        <v>532</v>
      </c>
      <c r="B10" s="9" t="s">
        <v>533</v>
      </c>
      <c r="C10" s="3" t="s">
        <v>4642</v>
      </c>
      <c r="D10" s="22">
        <v>10000</v>
      </c>
      <c r="E10" s="23">
        <v>12325</v>
      </c>
      <c r="F10" s="27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24" t="s">
        <v>8314</v>
      </c>
      <c r="P10" s="24" t="s">
        <v>8315</v>
      </c>
      <c r="Q10" s="18">
        <v>71.239999999999995</v>
      </c>
      <c r="R10" s="25">
        <v>42473.007037037038</v>
      </c>
      <c r="S10" s="25">
        <v>42503.007037037038</v>
      </c>
    </row>
    <row r="11" spans="1:19" ht="75" x14ac:dyDescent="0.25">
      <c r="A11" s="18">
        <v>537</v>
      </c>
      <c r="B11" s="9" t="s">
        <v>538</v>
      </c>
      <c r="C11" s="3" t="s">
        <v>4647</v>
      </c>
      <c r="D11" s="22">
        <v>2000</v>
      </c>
      <c r="E11" s="23">
        <v>2410</v>
      </c>
      <c r="F11" s="27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24" t="s">
        <v>8314</v>
      </c>
      <c r="P11" s="24" t="s">
        <v>8315</v>
      </c>
      <c r="Q11" s="18">
        <v>40.85</v>
      </c>
      <c r="R11" s="25">
        <v>42282.768414351856</v>
      </c>
      <c r="S11" s="25">
        <v>42312.810081018513</v>
      </c>
    </row>
    <row r="12" spans="1:19" ht="75" x14ac:dyDescent="0.25">
      <c r="A12" s="18">
        <v>538</v>
      </c>
      <c r="B12" s="9" t="s">
        <v>539</v>
      </c>
      <c r="C12" s="3" t="s">
        <v>4648</v>
      </c>
      <c r="D12" s="22">
        <v>5000</v>
      </c>
      <c r="E12" s="23">
        <v>15121</v>
      </c>
      <c r="F12" s="27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24" t="s">
        <v>8314</v>
      </c>
      <c r="P12" s="24" t="s">
        <v>8315</v>
      </c>
      <c r="Q12" s="18">
        <v>252.02</v>
      </c>
      <c r="R12" s="25">
        <v>42473.794710648144</v>
      </c>
      <c r="S12" s="25">
        <v>42503.794710648144</v>
      </c>
    </row>
    <row r="13" spans="1:19" ht="75" x14ac:dyDescent="0.25">
      <c r="A13" s="18">
        <v>1284</v>
      </c>
      <c r="B13" s="9" t="s">
        <v>1285</v>
      </c>
      <c r="C13" s="3" t="s">
        <v>5394</v>
      </c>
      <c r="D13" s="22">
        <v>2000</v>
      </c>
      <c r="E13" s="23">
        <v>2020</v>
      </c>
      <c r="F13" s="27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24" t="s">
        <v>8314</v>
      </c>
      <c r="P13" s="24" t="s">
        <v>8315</v>
      </c>
      <c r="Q13" s="18">
        <v>65.16</v>
      </c>
      <c r="R13" s="25">
        <v>42712.23474537037</v>
      </c>
      <c r="S13" s="25">
        <v>42735.707638888889</v>
      </c>
    </row>
    <row r="14" spans="1:19" ht="90" x14ac:dyDescent="0.25">
      <c r="A14" s="18">
        <v>1288</v>
      </c>
      <c r="B14" s="9" t="s">
        <v>1289</v>
      </c>
      <c r="C14" s="3" t="s">
        <v>5398</v>
      </c>
      <c r="D14" s="22">
        <v>4000</v>
      </c>
      <c r="E14" s="23">
        <v>4018</v>
      </c>
      <c r="F14" s="27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24" t="s">
        <v>8314</v>
      </c>
      <c r="P14" s="24" t="s">
        <v>8315</v>
      </c>
      <c r="Q14" s="18">
        <v>65.87</v>
      </c>
      <c r="R14" s="25">
        <v>42561.154664351852</v>
      </c>
      <c r="S14" s="25">
        <v>42592.166666666672</v>
      </c>
    </row>
    <row r="15" spans="1:19" ht="60" x14ac:dyDescent="0.25">
      <c r="A15" s="18">
        <v>1289</v>
      </c>
      <c r="B15" s="9" t="s">
        <v>1290</v>
      </c>
      <c r="C15" s="3" t="s">
        <v>5399</v>
      </c>
      <c r="D15" s="22">
        <v>1500</v>
      </c>
      <c r="E15" s="23">
        <v>1876</v>
      </c>
      <c r="F15" s="27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24" t="s">
        <v>8314</v>
      </c>
      <c r="P15" s="24" t="s">
        <v>8315</v>
      </c>
      <c r="Q15" s="18">
        <v>36.08</v>
      </c>
      <c r="R15" s="25">
        <v>42709.134780092587</v>
      </c>
      <c r="S15" s="25">
        <v>42739.134780092587</v>
      </c>
    </row>
    <row r="16" spans="1:19" ht="30" x14ac:dyDescent="0.25">
      <c r="A16" s="18">
        <v>1290</v>
      </c>
      <c r="B16" s="9" t="s">
        <v>1291</v>
      </c>
      <c r="C16" s="3" t="s">
        <v>5400</v>
      </c>
      <c r="D16" s="22">
        <v>3500</v>
      </c>
      <c r="E16" s="23">
        <v>3800</v>
      </c>
      <c r="F16" s="27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24" t="s">
        <v>8314</v>
      </c>
      <c r="P16" s="24" t="s">
        <v>8315</v>
      </c>
      <c r="Q16" s="18">
        <v>44.19</v>
      </c>
      <c r="R16" s="25">
        <v>42086.614942129629</v>
      </c>
      <c r="S16" s="25">
        <v>42117.290972222225</v>
      </c>
    </row>
    <row r="17" spans="1:19" ht="75" x14ac:dyDescent="0.25">
      <c r="A17" s="18">
        <v>1291</v>
      </c>
      <c r="B17" s="9" t="s">
        <v>1292</v>
      </c>
      <c r="C17" s="3" t="s">
        <v>5401</v>
      </c>
      <c r="D17" s="22">
        <v>3000</v>
      </c>
      <c r="E17" s="23">
        <v>4371</v>
      </c>
      <c r="F17" s="27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24" t="s">
        <v>8314</v>
      </c>
      <c r="P17" s="24" t="s">
        <v>8315</v>
      </c>
      <c r="Q17" s="18">
        <v>104.07</v>
      </c>
      <c r="R17" s="25">
        <v>42064.652673611112</v>
      </c>
      <c r="S17" s="25">
        <v>42101.291666666672</v>
      </c>
    </row>
    <row r="18" spans="1:19" ht="75" x14ac:dyDescent="0.25">
      <c r="A18" s="18">
        <v>1293</v>
      </c>
      <c r="B18" s="9" t="s">
        <v>1294</v>
      </c>
      <c r="C18" s="3" t="s">
        <v>5403</v>
      </c>
      <c r="D18" s="22">
        <v>15000</v>
      </c>
      <c r="E18" s="23">
        <v>15335</v>
      </c>
      <c r="F18" s="27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24" t="s">
        <v>8314</v>
      </c>
      <c r="P18" s="24" t="s">
        <v>8315</v>
      </c>
      <c r="Q18" s="18">
        <v>127.79</v>
      </c>
      <c r="R18" s="25">
        <v>42292.701053240744</v>
      </c>
      <c r="S18" s="25">
        <v>42322.742719907401</v>
      </c>
    </row>
    <row r="19" spans="1:19" ht="75" x14ac:dyDescent="0.25">
      <c r="A19" s="18">
        <v>1297</v>
      </c>
      <c r="B19" s="9" t="s">
        <v>1298</v>
      </c>
      <c r="C19" s="3" t="s">
        <v>5407</v>
      </c>
      <c r="D19" s="22">
        <v>20000</v>
      </c>
      <c r="E19" s="23">
        <v>21905</v>
      </c>
      <c r="F19" s="27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24" t="s">
        <v>8314</v>
      </c>
      <c r="P19" s="24" t="s">
        <v>8315</v>
      </c>
      <c r="Q19" s="18">
        <v>92.04</v>
      </c>
      <c r="R19" s="25">
        <v>42461.747199074074</v>
      </c>
      <c r="S19" s="25">
        <v>42491.747199074074</v>
      </c>
    </row>
    <row r="20" spans="1:19" ht="75" x14ac:dyDescent="0.25">
      <c r="A20" s="18">
        <v>1299</v>
      </c>
      <c r="B20" s="9" t="s">
        <v>1300</v>
      </c>
      <c r="C20" s="3" t="s">
        <v>5409</v>
      </c>
      <c r="D20" s="22">
        <v>3500</v>
      </c>
      <c r="E20" s="23">
        <v>4340</v>
      </c>
      <c r="F20" s="27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24" t="s">
        <v>8314</v>
      </c>
      <c r="P20" s="24" t="s">
        <v>8315</v>
      </c>
      <c r="Q20" s="18">
        <v>135.63</v>
      </c>
      <c r="R20" s="25">
        <v>42169.814340277779</v>
      </c>
      <c r="S20" s="25">
        <v>42199.814340277779</v>
      </c>
    </row>
    <row r="21" spans="1:19" ht="75" x14ac:dyDescent="0.25">
      <c r="A21" s="18">
        <v>1300</v>
      </c>
      <c r="B21" s="9" t="s">
        <v>1301</v>
      </c>
      <c r="C21" s="3" t="s">
        <v>5410</v>
      </c>
      <c r="D21" s="22">
        <v>3000</v>
      </c>
      <c r="E21" s="23">
        <v>4050</v>
      </c>
      <c r="F21" s="27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24" t="s">
        <v>8314</v>
      </c>
      <c r="P21" s="24" t="s">
        <v>8315</v>
      </c>
      <c r="Q21" s="18">
        <v>168.75</v>
      </c>
      <c r="R21" s="25">
        <v>42483.675208333334</v>
      </c>
      <c r="S21" s="25">
        <v>42522.789583333331</v>
      </c>
    </row>
    <row r="22" spans="1:19" ht="75" x14ac:dyDescent="0.25">
      <c r="A22" s="18">
        <v>1301</v>
      </c>
      <c r="B22" s="9" t="s">
        <v>1302</v>
      </c>
      <c r="C22" s="3" t="s">
        <v>5411</v>
      </c>
      <c r="D22" s="22">
        <v>2000</v>
      </c>
      <c r="E22" s="23">
        <v>2055</v>
      </c>
      <c r="F22" s="27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24" t="s">
        <v>8314</v>
      </c>
      <c r="P22" s="24" t="s">
        <v>8315</v>
      </c>
      <c r="Q22" s="18">
        <v>70.86</v>
      </c>
      <c r="R22" s="25">
        <v>42195.749745370369</v>
      </c>
      <c r="S22" s="25">
        <v>42206.125</v>
      </c>
    </row>
    <row r="23" spans="1:19" ht="60" x14ac:dyDescent="0.25">
      <c r="A23" s="18">
        <v>1302</v>
      </c>
      <c r="B23" s="9" t="s">
        <v>1303</v>
      </c>
      <c r="C23" s="3" t="s">
        <v>5412</v>
      </c>
      <c r="D23" s="22">
        <v>2500</v>
      </c>
      <c r="E23" s="23">
        <v>2500</v>
      </c>
      <c r="F23" s="27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24" t="s">
        <v>8314</v>
      </c>
      <c r="P23" s="24" t="s">
        <v>8315</v>
      </c>
      <c r="Q23" s="18">
        <v>50</v>
      </c>
      <c r="R23" s="25">
        <v>42675.057997685188</v>
      </c>
      <c r="S23" s="25">
        <v>42705.099664351852</v>
      </c>
    </row>
    <row r="24" spans="1:19" ht="60" x14ac:dyDescent="0.25">
      <c r="A24" s="18">
        <v>2781</v>
      </c>
      <c r="B24" s="9" t="s">
        <v>2781</v>
      </c>
      <c r="C24" s="3" t="s">
        <v>6891</v>
      </c>
      <c r="D24" s="22">
        <v>1250</v>
      </c>
      <c r="E24" s="23">
        <v>1316</v>
      </c>
      <c r="F24" s="27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24" t="s">
        <v>8314</v>
      </c>
      <c r="P24" s="24" t="s">
        <v>8315</v>
      </c>
      <c r="Q24" s="18">
        <v>47</v>
      </c>
      <c r="R24" s="25">
        <v>42018.94159722222</v>
      </c>
      <c r="S24" s="25">
        <v>42047.291666666672</v>
      </c>
    </row>
    <row r="25" spans="1:19" ht="60" x14ac:dyDescent="0.25">
      <c r="A25" s="18">
        <v>2782</v>
      </c>
      <c r="B25" s="9" t="s">
        <v>2782</v>
      </c>
      <c r="C25" s="3" t="s">
        <v>6892</v>
      </c>
      <c r="D25" s="22">
        <v>1000</v>
      </c>
      <c r="E25" s="23">
        <v>1200</v>
      </c>
      <c r="F25" s="27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24" t="s">
        <v>8314</v>
      </c>
      <c r="P25" s="24" t="s">
        <v>8315</v>
      </c>
      <c r="Q25" s="18">
        <v>66.67</v>
      </c>
      <c r="R25" s="25">
        <v>42026.924976851849</v>
      </c>
      <c r="S25" s="25">
        <v>42052.207638888889</v>
      </c>
    </row>
    <row r="26" spans="1:19" ht="60" x14ac:dyDescent="0.25">
      <c r="A26" s="18">
        <v>2784</v>
      </c>
      <c r="B26" s="9" t="s">
        <v>2784</v>
      </c>
      <c r="C26" s="3" t="s">
        <v>6894</v>
      </c>
      <c r="D26" s="22">
        <v>6000</v>
      </c>
      <c r="E26" s="23">
        <v>7140</v>
      </c>
      <c r="F26" s="27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24" t="s">
        <v>8314</v>
      </c>
      <c r="P26" s="24" t="s">
        <v>8315</v>
      </c>
      <c r="Q26" s="18">
        <v>66.11</v>
      </c>
      <c r="R26" s="25">
        <v>41920.787534722222</v>
      </c>
      <c r="S26" s="25">
        <v>41941.787534722222</v>
      </c>
    </row>
    <row r="27" spans="1:19" ht="60" x14ac:dyDescent="0.25">
      <c r="A27" s="18">
        <v>2785</v>
      </c>
      <c r="B27" s="9" t="s">
        <v>2785</v>
      </c>
      <c r="C27" s="3" t="s">
        <v>6895</v>
      </c>
      <c r="D27" s="22">
        <v>5000</v>
      </c>
      <c r="E27" s="23">
        <v>5234</v>
      </c>
      <c r="F27" s="27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24" t="s">
        <v>8314</v>
      </c>
      <c r="P27" s="24" t="s">
        <v>8315</v>
      </c>
      <c r="Q27" s="18">
        <v>36.86</v>
      </c>
      <c r="R27" s="25">
        <v>42558.189432870371</v>
      </c>
      <c r="S27" s="25">
        <v>42587.875</v>
      </c>
    </row>
    <row r="28" spans="1:19" ht="75" x14ac:dyDescent="0.25">
      <c r="A28" s="18">
        <v>2787</v>
      </c>
      <c r="B28" s="9" t="s">
        <v>2787</v>
      </c>
      <c r="C28" s="3" t="s">
        <v>6897</v>
      </c>
      <c r="D28" s="22">
        <v>1000</v>
      </c>
      <c r="E28" s="23">
        <v>1197</v>
      </c>
      <c r="F28" s="27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24" t="s">
        <v>8314</v>
      </c>
      <c r="P28" s="24" t="s">
        <v>8315</v>
      </c>
      <c r="Q28" s="18">
        <v>31.5</v>
      </c>
      <c r="R28" s="25">
        <v>41808.198518518519</v>
      </c>
      <c r="S28" s="25">
        <v>41838.198518518519</v>
      </c>
    </row>
    <row r="29" spans="1:19" ht="60" x14ac:dyDescent="0.25">
      <c r="A29" s="18">
        <v>2788</v>
      </c>
      <c r="B29" s="9" t="s">
        <v>2788</v>
      </c>
      <c r="C29" s="3" t="s">
        <v>6898</v>
      </c>
      <c r="D29" s="22">
        <v>2000</v>
      </c>
      <c r="E29" s="23">
        <v>2050</v>
      </c>
      <c r="F29" s="27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24" t="s">
        <v>8314</v>
      </c>
      <c r="P29" s="24" t="s">
        <v>8315</v>
      </c>
      <c r="Q29" s="18">
        <v>102.5</v>
      </c>
      <c r="R29" s="25">
        <v>42550.701886574068</v>
      </c>
      <c r="S29" s="25">
        <v>42580.701886574068</v>
      </c>
    </row>
    <row r="30" spans="1:19" ht="45" x14ac:dyDescent="0.25">
      <c r="A30" s="18">
        <v>2789</v>
      </c>
      <c r="B30" s="9" t="s">
        <v>2789</v>
      </c>
      <c r="C30" s="3" t="s">
        <v>6899</v>
      </c>
      <c r="D30" s="22">
        <v>3000</v>
      </c>
      <c r="E30" s="23">
        <v>3035</v>
      </c>
      <c r="F30" s="27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24" t="s">
        <v>8314</v>
      </c>
      <c r="P30" s="24" t="s">
        <v>8315</v>
      </c>
      <c r="Q30" s="18">
        <v>126.46</v>
      </c>
      <c r="R30" s="25">
        <v>42056.013124999998</v>
      </c>
      <c r="S30" s="25">
        <v>42075.166666666672</v>
      </c>
    </row>
    <row r="31" spans="1:19" ht="75" x14ac:dyDescent="0.25">
      <c r="A31" s="18">
        <v>2790</v>
      </c>
      <c r="B31" s="9" t="s">
        <v>2790</v>
      </c>
      <c r="C31" s="3" t="s">
        <v>6900</v>
      </c>
      <c r="D31" s="22">
        <v>3000</v>
      </c>
      <c r="E31" s="23">
        <v>3160</v>
      </c>
      <c r="F31" s="27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24" t="s">
        <v>8314</v>
      </c>
      <c r="P31" s="24" t="s">
        <v>8315</v>
      </c>
      <c r="Q31" s="18">
        <v>47.88</v>
      </c>
      <c r="R31" s="25">
        <v>42016.938692129625</v>
      </c>
      <c r="S31" s="25">
        <v>42046.938692129625</v>
      </c>
    </row>
    <row r="32" spans="1:19" ht="75" x14ac:dyDescent="0.25">
      <c r="A32" s="18">
        <v>2791</v>
      </c>
      <c r="B32" s="9" t="s">
        <v>2791</v>
      </c>
      <c r="C32" s="3" t="s">
        <v>6901</v>
      </c>
      <c r="D32" s="22">
        <v>2000</v>
      </c>
      <c r="E32" s="23">
        <v>2050</v>
      </c>
      <c r="F32" s="27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24" t="s">
        <v>8314</v>
      </c>
      <c r="P32" s="24" t="s">
        <v>8315</v>
      </c>
      <c r="Q32" s="18">
        <v>73.209999999999994</v>
      </c>
      <c r="R32" s="25">
        <v>42591.899988425925</v>
      </c>
      <c r="S32" s="25">
        <v>42622.166666666672</v>
      </c>
    </row>
    <row r="33" spans="1:19" ht="75" x14ac:dyDescent="0.25">
      <c r="A33" s="18">
        <v>2792</v>
      </c>
      <c r="B33" s="9" t="s">
        <v>2792</v>
      </c>
      <c r="C33" s="3" t="s">
        <v>6902</v>
      </c>
      <c r="D33" s="22">
        <v>2000</v>
      </c>
      <c r="E33" s="23">
        <v>2152</v>
      </c>
      <c r="F33" s="27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24" t="s">
        <v>8314</v>
      </c>
      <c r="P33" s="24" t="s">
        <v>8315</v>
      </c>
      <c r="Q33" s="18">
        <v>89.67</v>
      </c>
      <c r="R33" s="25">
        <v>42183.231006944443</v>
      </c>
      <c r="S33" s="25">
        <v>42228.231006944443</v>
      </c>
    </row>
    <row r="34" spans="1:19" ht="75" x14ac:dyDescent="0.25">
      <c r="A34" s="18">
        <v>2795</v>
      </c>
      <c r="B34" s="9" t="s">
        <v>2795</v>
      </c>
      <c r="C34" s="3" t="s">
        <v>6905</v>
      </c>
      <c r="D34" s="22">
        <v>700</v>
      </c>
      <c r="E34" s="23">
        <v>730</v>
      </c>
      <c r="F34" s="27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24" t="s">
        <v>8314</v>
      </c>
      <c r="P34" s="24" t="s">
        <v>8315</v>
      </c>
      <c r="Q34" s="18">
        <v>36.5</v>
      </c>
      <c r="R34" s="25">
        <v>41780.525937500002</v>
      </c>
      <c r="S34" s="25">
        <v>41796.958333333336</v>
      </c>
    </row>
    <row r="35" spans="1:19" ht="75" x14ac:dyDescent="0.25">
      <c r="A35" s="18">
        <v>2803</v>
      </c>
      <c r="B35" s="9" t="s">
        <v>2803</v>
      </c>
      <c r="C35" s="3" t="s">
        <v>6913</v>
      </c>
      <c r="D35" s="22">
        <v>10000</v>
      </c>
      <c r="E35" s="23">
        <v>12795</v>
      </c>
      <c r="F35" s="27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24" t="s">
        <v>8314</v>
      </c>
      <c r="P35" s="24" t="s">
        <v>8315</v>
      </c>
      <c r="Q35" s="18">
        <v>90.74</v>
      </c>
      <c r="R35" s="25">
        <v>42158.065694444449</v>
      </c>
      <c r="S35" s="25">
        <v>42201</v>
      </c>
    </row>
    <row r="36" spans="1:19" ht="30" x14ac:dyDescent="0.25">
      <c r="A36" s="18">
        <v>2807</v>
      </c>
      <c r="B36" s="9" t="s">
        <v>2807</v>
      </c>
      <c r="C36" s="3" t="s">
        <v>6917</v>
      </c>
      <c r="D36" s="22">
        <v>5000</v>
      </c>
      <c r="E36" s="23">
        <v>6300</v>
      </c>
      <c r="F36" s="27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24" t="s">
        <v>8314</v>
      </c>
      <c r="P36" s="24" t="s">
        <v>8315</v>
      </c>
      <c r="Q36" s="18">
        <v>67.739999999999995</v>
      </c>
      <c r="R36" s="25">
        <v>42154.873124999998</v>
      </c>
      <c r="S36" s="25">
        <v>42184.873124999998</v>
      </c>
    </row>
    <row r="37" spans="1:19" ht="75" x14ac:dyDescent="0.25">
      <c r="A37" s="18">
        <v>2808</v>
      </c>
      <c r="B37" s="9" t="s">
        <v>2808</v>
      </c>
      <c r="C37" s="3" t="s">
        <v>6918</v>
      </c>
      <c r="D37" s="22">
        <v>4500</v>
      </c>
      <c r="E37" s="23">
        <v>4511</v>
      </c>
      <c r="F37" s="27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24" t="s">
        <v>8314</v>
      </c>
      <c r="P37" s="24" t="s">
        <v>8315</v>
      </c>
      <c r="Q37" s="18">
        <v>65.38</v>
      </c>
      <c r="R37" s="25">
        <v>42208.84646990741</v>
      </c>
      <c r="S37" s="25">
        <v>42238.84646990741</v>
      </c>
    </row>
    <row r="38" spans="1:19" ht="75" x14ac:dyDescent="0.25">
      <c r="A38" s="18">
        <v>2809</v>
      </c>
      <c r="B38" s="9" t="s">
        <v>2809</v>
      </c>
      <c r="C38" s="3" t="s">
        <v>6919</v>
      </c>
      <c r="D38" s="22">
        <v>2500</v>
      </c>
      <c r="E38" s="23">
        <v>2560</v>
      </c>
      <c r="F38" s="27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24" t="s">
        <v>8314</v>
      </c>
      <c r="P38" s="24" t="s">
        <v>8315</v>
      </c>
      <c r="Q38" s="18">
        <v>121.9</v>
      </c>
      <c r="R38" s="25">
        <v>42451.496817129635</v>
      </c>
      <c r="S38" s="25">
        <v>42459.610416666663</v>
      </c>
    </row>
    <row r="39" spans="1:19" ht="75" x14ac:dyDescent="0.25">
      <c r="A39" s="18">
        <v>2810</v>
      </c>
      <c r="B39" s="9" t="s">
        <v>2810</v>
      </c>
      <c r="C39" s="3" t="s">
        <v>6920</v>
      </c>
      <c r="D39" s="22">
        <v>2500</v>
      </c>
      <c r="E39" s="23">
        <v>2705</v>
      </c>
      <c r="F39" s="27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24" t="s">
        <v>8314</v>
      </c>
      <c r="P39" s="24" t="s">
        <v>8315</v>
      </c>
      <c r="Q39" s="18">
        <v>47.46</v>
      </c>
      <c r="R39" s="25">
        <v>41759.13962962963</v>
      </c>
      <c r="S39" s="25">
        <v>41791.165972222225</v>
      </c>
    </row>
    <row r="40" spans="1:19" ht="75" x14ac:dyDescent="0.25">
      <c r="A40" s="18">
        <v>2813</v>
      </c>
      <c r="B40" s="9" t="s">
        <v>2813</v>
      </c>
      <c r="C40" s="3" t="s">
        <v>6923</v>
      </c>
      <c r="D40" s="22">
        <v>2800</v>
      </c>
      <c r="E40" s="23">
        <v>3572.12</v>
      </c>
      <c r="F40" s="27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24" t="s">
        <v>8314</v>
      </c>
      <c r="P40" s="24" t="s">
        <v>8315</v>
      </c>
      <c r="Q40" s="18">
        <v>37.21</v>
      </c>
      <c r="R40" s="25">
        <v>42693.742604166662</v>
      </c>
      <c r="S40" s="25">
        <v>42718.742604166662</v>
      </c>
    </row>
    <row r="41" spans="1:19" ht="60" x14ac:dyDescent="0.25">
      <c r="A41" s="18">
        <v>2818</v>
      </c>
      <c r="B41" s="9" t="s">
        <v>2818</v>
      </c>
      <c r="C41" s="3" t="s">
        <v>6928</v>
      </c>
      <c r="D41" s="22">
        <v>10000</v>
      </c>
      <c r="E41" s="23">
        <v>10603</v>
      </c>
      <c r="F41" s="27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24" t="s">
        <v>8314</v>
      </c>
      <c r="P41" s="24" t="s">
        <v>8315</v>
      </c>
      <c r="Q41" s="18">
        <v>103.95</v>
      </c>
      <c r="R41" s="25">
        <v>42250.598217592589</v>
      </c>
      <c r="S41" s="25">
        <v>42270.598217592589</v>
      </c>
    </row>
    <row r="42" spans="1:19" ht="75" x14ac:dyDescent="0.25">
      <c r="A42" s="18">
        <v>2822</v>
      </c>
      <c r="B42" s="9" t="s">
        <v>2822</v>
      </c>
      <c r="C42" s="3" t="s">
        <v>6932</v>
      </c>
      <c r="D42" s="22">
        <v>6000</v>
      </c>
      <c r="E42" s="23">
        <v>6000</v>
      </c>
      <c r="F42" s="27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24" t="s">
        <v>8314</v>
      </c>
      <c r="P42" s="24" t="s">
        <v>8315</v>
      </c>
      <c r="Q42" s="18">
        <v>63.83</v>
      </c>
      <c r="R42" s="25">
        <v>42060.683935185181</v>
      </c>
      <c r="S42" s="25">
        <v>42090.642268518524</v>
      </c>
    </row>
    <row r="43" spans="1:19" ht="60" x14ac:dyDescent="0.25">
      <c r="A43" s="18">
        <v>2824</v>
      </c>
      <c r="B43" s="9" t="s">
        <v>2824</v>
      </c>
      <c r="C43" s="3" t="s">
        <v>6934</v>
      </c>
      <c r="D43" s="22">
        <v>650</v>
      </c>
      <c r="E43" s="23">
        <v>760</v>
      </c>
      <c r="F43" s="27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24" t="s">
        <v>8314</v>
      </c>
      <c r="P43" s="24" t="s">
        <v>8315</v>
      </c>
      <c r="Q43" s="18">
        <v>50.67</v>
      </c>
      <c r="R43" s="25">
        <v>42136.270787037036</v>
      </c>
      <c r="S43" s="25">
        <v>42168.071527777778</v>
      </c>
    </row>
    <row r="44" spans="1:19" ht="75" x14ac:dyDescent="0.25">
      <c r="A44" s="18">
        <v>2826</v>
      </c>
      <c r="B44" s="9" t="s">
        <v>2826</v>
      </c>
      <c r="C44" s="3" t="s">
        <v>6936</v>
      </c>
      <c r="D44" s="22">
        <v>2000</v>
      </c>
      <c r="E44" s="23">
        <v>2155</v>
      </c>
      <c r="F44" s="27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24" t="s">
        <v>8314</v>
      </c>
      <c r="P44" s="24" t="s">
        <v>8315</v>
      </c>
      <c r="Q44" s="18">
        <v>113.42</v>
      </c>
      <c r="R44" s="25">
        <v>42171.034861111111</v>
      </c>
      <c r="S44" s="25">
        <v>42195.291666666672</v>
      </c>
    </row>
    <row r="45" spans="1:19" ht="75" x14ac:dyDescent="0.25">
      <c r="A45" s="18">
        <v>2827</v>
      </c>
      <c r="B45" s="9" t="s">
        <v>2827</v>
      </c>
      <c r="C45" s="3" t="s">
        <v>6937</v>
      </c>
      <c r="D45" s="22">
        <v>2000</v>
      </c>
      <c r="E45" s="23">
        <v>2405</v>
      </c>
      <c r="F45" s="27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24" t="s">
        <v>8314</v>
      </c>
      <c r="P45" s="24" t="s">
        <v>8315</v>
      </c>
      <c r="Q45" s="18">
        <v>104.57</v>
      </c>
      <c r="R45" s="25">
        <v>42494.683634259258</v>
      </c>
      <c r="S45" s="25">
        <v>42524.6875</v>
      </c>
    </row>
    <row r="46" spans="1:19" ht="45" x14ac:dyDescent="0.25">
      <c r="A46" s="18">
        <v>2830</v>
      </c>
      <c r="B46" s="9" t="s">
        <v>2830</v>
      </c>
      <c r="C46" s="3" t="s">
        <v>6940</v>
      </c>
      <c r="D46" s="22">
        <v>3000</v>
      </c>
      <c r="E46" s="23">
        <v>3000</v>
      </c>
      <c r="F46" s="27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24" t="s">
        <v>8314</v>
      </c>
      <c r="P46" s="24" t="s">
        <v>8315</v>
      </c>
      <c r="Q46" s="18">
        <v>272.73</v>
      </c>
      <c r="R46" s="25">
        <v>41758.839675925927</v>
      </c>
      <c r="S46" s="25">
        <v>41771.165972222225</v>
      </c>
    </row>
    <row r="47" spans="1:19" ht="60" x14ac:dyDescent="0.25">
      <c r="A47" s="18">
        <v>2831</v>
      </c>
      <c r="B47" s="9" t="s">
        <v>2831</v>
      </c>
      <c r="C47" s="3" t="s">
        <v>6941</v>
      </c>
      <c r="D47" s="22">
        <v>3000</v>
      </c>
      <c r="E47" s="23">
        <v>3320</v>
      </c>
      <c r="F47" s="27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24" t="s">
        <v>8314</v>
      </c>
      <c r="P47" s="24" t="s">
        <v>8315</v>
      </c>
      <c r="Q47" s="18">
        <v>63.85</v>
      </c>
      <c r="R47" s="25">
        <v>42171.824884259258</v>
      </c>
      <c r="S47" s="25">
        <v>42201.824884259258</v>
      </c>
    </row>
    <row r="48" spans="1:19" ht="30" x14ac:dyDescent="0.25">
      <c r="A48" s="18">
        <v>2833</v>
      </c>
      <c r="B48" s="9" t="s">
        <v>2833</v>
      </c>
      <c r="C48" s="3" t="s">
        <v>6943</v>
      </c>
      <c r="D48" s="22">
        <v>2700</v>
      </c>
      <c r="E48" s="23">
        <v>2923</v>
      </c>
      <c r="F48" s="27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24" t="s">
        <v>8314</v>
      </c>
      <c r="P48" s="24" t="s">
        <v>8315</v>
      </c>
      <c r="Q48" s="18">
        <v>83.51</v>
      </c>
      <c r="R48" s="25">
        <v>42268.127696759257</v>
      </c>
      <c r="S48" s="25">
        <v>42288.083333333328</v>
      </c>
    </row>
    <row r="49" spans="1:19" ht="75" x14ac:dyDescent="0.25">
      <c r="A49" s="18">
        <v>2836</v>
      </c>
      <c r="B49" s="9" t="s">
        <v>2836</v>
      </c>
      <c r="C49" s="3" t="s">
        <v>6946</v>
      </c>
      <c r="D49" s="22">
        <v>450</v>
      </c>
      <c r="E49" s="23">
        <v>485</v>
      </c>
      <c r="F49" s="27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24" t="s">
        <v>8314</v>
      </c>
      <c r="P49" s="24" t="s">
        <v>8315</v>
      </c>
      <c r="Q49" s="18">
        <v>44.09</v>
      </c>
      <c r="R49" s="25">
        <v>42746.261782407411</v>
      </c>
      <c r="S49" s="25">
        <v>42784.207638888889</v>
      </c>
    </row>
    <row r="50" spans="1:19" ht="75" x14ac:dyDescent="0.25">
      <c r="A50" s="18">
        <v>2838</v>
      </c>
      <c r="B50" s="9" t="s">
        <v>2838</v>
      </c>
      <c r="C50" s="3" t="s">
        <v>6948</v>
      </c>
      <c r="D50" s="22">
        <v>2000</v>
      </c>
      <c r="E50" s="23">
        <v>2405</v>
      </c>
      <c r="F50" s="27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24" t="s">
        <v>8314</v>
      </c>
      <c r="P50" s="24" t="s">
        <v>8315</v>
      </c>
      <c r="Q50" s="18">
        <v>44.54</v>
      </c>
      <c r="R50" s="25">
        <v>41842.607592592591</v>
      </c>
      <c r="S50" s="25">
        <v>41864.916666666664</v>
      </c>
    </row>
    <row r="51" spans="1:19" ht="75" x14ac:dyDescent="0.25">
      <c r="A51" s="18">
        <v>2839</v>
      </c>
      <c r="B51" s="9" t="s">
        <v>2839</v>
      </c>
      <c r="C51" s="3" t="s">
        <v>6949</v>
      </c>
      <c r="D51" s="22">
        <v>3500</v>
      </c>
      <c r="E51" s="23">
        <v>3900</v>
      </c>
      <c r="F51" s="27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24" t="s">
        <v>8314</v>
      </c>
      <c r="P51" s="24" t="s">
        <v>8315</v>
      </c>
      <c r="Q51" s="18">
        <v>125.81</v>
      </c>
      <c r="R51" s="25">
        <v>41853.240208333329</v>
      </c>
      <c r="S51" s="25">
        <v>41876.207638888889</v>
      </c>
    </row>
    <row r="52" spans="1:19" ht="75" x14ac:dyDescent="0.25">
      <c r="A52" s="18">
        <v>2961</v>
      </c>
      <c r="B52" s="9" t="s">
        <v>2961</v>
      </c>
      <c r="C52" s="3" t="s">
        <v>7071</v>
      </c>
      <c r="D52" s="22">
        <v>5000</v>
      </c>
      <c r="E52" s="23">
        <v>5481</v>
      </c>
      <c r="F52" s="27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24" t="s">
        <v>8314</v>
      </c>
      <c r="P52" s="24" t="s">
        <v>8315</v>
      </c>
      <c r="Q52" s="18">
        <v>50.75</v>
      </c>
      <c r="R52" s="25">
        <v>42061.212488425925</v>
      </c>
      <c r="S52" s="25">
        <v>42089.166666666672</v>
      </c>
    </row>
    <row r="53" spans="1:19" ht="75" x14ac:dyDescent="0.25">
      <c r="A53" s="18">
        <v>2962</v>
      </c>
      <c r="B53" s="9" t="s">
        <v>2962</v>
      </c>
      <c r="C53" s="3" t="s">
        <v>7072</v>
      </c>
      <c r="D53" s="22">
        <v>1000</v>
      </c>
      <c r="E53" s="23">
        <v>1218</v>
      </c>
      <c r="F53" s="27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24" t="s">
        <v>8314</v>
      </c>
      <c r="P53" s="24" t="s">
        <v>8315</v>
      </c>
      <c r="Q53" s="18">
        <v>60.9</v>
      </c>
      <c r="R53" s="25">
        <v>42036.24428240741</v>
      </c>
      <c r="S53" s="25">
        <v>42064.290972222225</v>
      </c>
    </row>
    <row r="54" spans="1:19" ht="75" x14ac:dyDescent="0.25">
      <c r="A54" s="18">
        <v>2963</v>
      </c>
      <c r="B54" s="9" t="s">
        <v>2963</v>
      </c>
      <c r="C54" s="3" t="s">
        <v>7073</v>
      </c>
      <c r="D54" s="22">
        <v>10000</v>
      </c>
      <c r="E54" s="23">
        <v>10685</v>
      </c>
      <c r="F54" s="27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24" t="s">
        <v>8314</v>
      </c>
      <c r="P54" s="24" t="s">
        <v>8315</v>
      </c>
      <c r="Q54" s="18">
        <v>109.03</v>
      </c>
      <c r="R54" s="25">
        <v>42157.470185185186</v>
      </c>
      <c r="S54" s="25">
        <v>42187.470185185186</v>
      </c>
    </row>
    <row r="55" spans="1:19" ht="75" x14ac:dyDescent="0.25">
      <c r="A55" s="18">
        <v>2964</v>
      </c>
      <c r="B55" s="9" t="s">
        <v>2964</v>
      </c>
      <c r="C55" s="3" t="s">
        <v>7074</v>
      </c>
      <c r="D55" s="22">
        <v>5000</v>
      </c>
      <c r="E55" s="23">
        <v>5035.6899999999996</v>
      </c>
      <c r="F55" s="27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24" t="s">
        <v>8314</v>
      </c>
      <c r="P55" s="24" t="s">
        <v>8315</v>
      </c>
      <c r="Q55" s="18">
        <v>25.69</v>
      </c>
      <c r="R55" s="25">
        <v>41827.909942129627</v>
      </c>
      <c r="S55" s="25">
        <v>41857.897222222222</v>
      </c>
    </row>
    <row r="56" spans="1:19" ht="90" x14ac:dyDescent="0.25">
      <c r="A56" s="18">
        <v>2965</v>
      </c>
      <c r="B56" s="9" t="s">
        <v>2965</v>
      </c>
      <c r="C56" s="3" t="s">
        <v>7075</v>
      </c>
      <c r="D56" s="22">
        <v>1500</v>
      </c>
      <c r="E56" s="23">
        <v>1635</v>
      </c>
      <c r="F56" s="27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24" t="s">
        <v>8314</v>
      </c>
      <c r="P56" s="24" t="s">
        <v>8315</v>
      </c>
      <c r="Q56" s="18">
        <v>41.92</v>
      </c>
      <c r="R56" s="25">
        <v>42162.729548611111</v>
      </c>
      <c r="S56" s="25">
        <v>42192.729548611111</v>
      </c>
    </row>
    <row r="57" spans="1:19" ht="75" x14ac:dyDescent="0.25">
      <c r="A57" s="18">
        <v>2966</v>
      </c>
      <c r="B57" s="9" t="s">
        <v>2966</v>
      </c>
      <c r="C57" s="3" t="s">
        <v>7076</v>
      </c>
      <c r="D57" s="22">
        <v>10000</v>
      </c>
      <c r="E57" s="23">
        <v>11363</v>
      </c>
      <c r="F57" s="27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24" t="s">
        <v>8314</v>
      </c>
      <c r="P57" s="24" t="s">
        <v>8315</v>
      </c>
      <c r="Q57" s="18">
        <v>88.77</v>
      </c>
      <c r="R57" s="25">
        <v>42233.738564814819</v>
      </c>
      <c r="S57" s="25">
        <v>42263.738564814819</v>
      </c>
    </row>
    <row r="58" spans="1:19" ht="60" x14ac:dyDescent="0.25">
      <c r="A58" s="18">
        <v>2967</v>
      </c>
      <c r="B58" s="9" t="s">
        <v>2967</v>
      </c>
      <c r="C58" s="3" t="s">
        <v>7077</v>
      </c>
      <c r="D58" s="22">
        <v>5000</v>
      </c>
      <c r="E58" s="23">
        <v>5696</v>
      </c>
      <c r="F58" s="27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24" t="s">
        <v>8314</v>
      </c>
      <c r="P58" s="24" t="s">
        <v>8315</v>
      </c>
      <c r="Q58" s="18">
        <v>80.23</v>
      </c>
      <c r="R58" s="25">
        <v>42042.197824074072</v>
      </c>
      <c r="S58" s="25">
        <v>42072.156157407408</v>
      </c>
    </row>
    <row r="59" spans="1:19" ht="45" x14ac:dyDescent="0.25">
      <c r="A59" s="18">
        <v>2968</v>
      </c>
      <c r="B59" s="9" t="s">
        <v>2968</v>
      </c>
      <c r="C59" s="3" t="s">
        <v>7078</v>
      </c>
      <c r="D59" s="22">
        <v>3500</v>
      </c>
      <c r="E59" s="23">
        <v>3710</v>
      </c>
      <c r="F59" s="27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24" t="s">
        <v>8314</v>
      </c>
      <c r="P59" s="24" t="s">
        <v>8315</v>
      </c>
      <c r="Q59" s="18">
        <v>78.94</v>
      </c>
      <c r="R59" s="25">
        <v>42585.523842592593</v>
      </c>
      <c r="S59" s="25">
        <v>42599.165972222225</v>
      </c>
    </row>
    <row r="60" spans="1:19" ht="75" x14ac:dyDescent="0.25">
      <c r="A60" s="18">
        <v>2970</v>
      </c>
      <c r="B60" s="9" t="s">
        <v>2970</v>
      </c>
      <c r="C60" s="3" t="s">
        <v>7080</v>
      </c>
      <c r="D60" s="22">
        <v>6000</v>
      </c>
      <c r="E60" s="23">
        <v>6360</v>
      </c>
      <c r="F60" s="27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24" t="s">
        <v>8314</v>
      </c>
      <c r="P60" s="24" t="s">
        <v>8315</v>
      </c>
      <c r="Q60" s="18">
        <v>69.89</v>
      </c>
      <c r="R60" s="25">
        <v>41808.669571759259</v>
      </c>
      <c r="S60" s="25">
        <v>41838.669571759259</v>
      </c>
    </row>
    <row r="61" spans="1:19" ht="75" x14ac:dyDescent="0.25">
      <c r="A61" s="18">
        <v>2971</v>
      </c>
      <c r="B61" s="9" t="s">
        <v>2971</v>
      </c>
      <c r="C61" s="3" t="s">
        <v>7081</v>
      </c>
      <c r="D61" s="22">
        <v>3200</v>
      </c>
      <c r="E61" s="23">
        <v>3205</v>
      </c>
      <c r="F61" s="27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24" t="s">
        <v>8314</v>
      </c>
      <c r="P61" s="24" t="s">
        <v>8315</v>
      </c>
      <c r="Q61" s="18">
        <v>74.53</v>
      </c>
      <c r="R61" s="25">
        <v>41852.658310185187</v>
      </c>
      <c r="S61" s="25">
        <v>41882.658310185187</v>
      </c>
    </row>
    <row r="62" spans="1:19" ht="45" x14ac:dyDescent="0.25">
      <c r="A62" s="18">
        <v>2972</v>
      </c>
      <c r="B62" s="9" t="s">
        <v>2972</v>
      </c>
      <c r="C62" s="3" t="s">
        <v>7082</v>
      </c>
      <c r="D62" s="22">
        <v>2000</v>
      </c>
      <c r="E62" s="23">
        <v>2107</v>
      </c>
      <c r="F62" s="27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24" t="s">
        <v>8314</v>
      </c>
      <c r="P62" s="24" t="s">
        <v>8315</v>
      </c>
      <c r="Q62" s="18">
        <v>123.94</v>
      </c>
      <c r="R62" s="25">
        <v>42694.110185185185</v>
      </c>
      <c r="S62" s="25">
        <v>42709.041666666672</v>
      </c>
    </row>
    <row r="63" spans="1:19" ht="75" x14ac:dyDescent="0.25">
      <c r="A63" s="18">
        <v>2973</v>
      </c>
      <c r="B63" s="9" t="s">
        <v>2973</v>
      </c>
      <c r="C63" s="3" t="s">
        <v>7083</v>
      </c>
      <c r="D63" s="22">
        <v>5000</v>
      </c>
      <c r="E63" s="23">
        <v>8740</v>
      </c>
      <c r="F63" s="27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24" t="s">
        <v>8314</v>
      </c>
      <c r="P63" s="24" t="s">
        <v>8315</v>
      </c>
      <c r="Q63" s="18">
        <v>264.85000000000002</v>
      </c>
      <c r="R63" s="25">
        <v>42341.818379629629</v>
      </c>
      <c r="S63" s="25">
        <v>42370.166666666672</v>
      </c>
    </row>
    <row r="64" spans="1:19" ht="90" x14ac:dyDescent="0.25">
      <c r="A64" s="18">
        <v>2974</v>
      </c>
      <c r="B64" s="9" t="s">
        <v>2974</v>
      </c>
      <c r="C64" s="3" t="s">
        <v>7084</v>
      </c>
      <c r="D64" s="22">
        <v>5000</v>
      </c>
      <c r="E64" s="23">
        <v>5100</v>
      </c>
      <c r="F64" s="27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24" t="s">
        <v>8314</v>
      </c>
      <c r="P64" s="24" t="s">
        <v>8315</v>
      </c>
      <c r="Q64" s="18">
        <v>58.62</v>
      </c>
      <c r="R64" s="25">
        <v>41880.061006944445</v>
      </c>
      <c r="S64" s="25">
        <v>41908.065972222219</v>
      </c>
    </row>
    <row r="65" spans="1:19" ht="90" x14ac:dyDescent="0.25">
      <c r="A65" s="18">
        <v>2975</v>
      </c>
      <c r="B65" s="9" t="s">
        <v>2975</v>
      </c>
      <c r="C65" s="3" t="s">
        <v>7085</v>
      </c>
      <c r="D65" s="22">
        <v>8000</v>
      </c>
      <c r="E65" s="23">
        <v>8010</v>
      </c>
      <c r="F65" s="27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24" t="s">
        <v>8314</v>
      </c>
      <c r="P65" s="24" t="s">
        <v>8315</v>
      </c>
      <c r="Q65" s="18">
        <v>70.88</v>
      </c>
      <c r="R65" s="25">
        <v>41941.683865740742</v>
      </c>
      <c r="S65" s="25">
        <v>41970.125</v>
      </c>
    </row>
    <row r="66" spans="1:19" ht="90" x14ac:dyDescent="0.25">
      <c r="A66" s="18">
        <v>2977</v>
      </c>
      <c r="B66" s="9" t="s">
        <v>2977</v>
      </c>
      <c r="C66" s="3" t="s">
        <v>7087</v>
      </c>
      <c r="D66" s="22">
        <v>3000</v>
      </c>
      <c r="E66" s="23">
        <v>3407</v>
      </c>
      <c r="F66" s="27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24" t="s">
        <v>8314</v>
      </c>
      <c r="P66" s="24" t="s">
        <v>8315</v>
      </c>
      <c r="Q66" s="18">
        <v>113.57</v>
      </c>
      <c r="R66" s="25">
        <v>42026.88118055556</v>
      </c>
      <c r="S66" s="25">
        <v>42086.093055555553</v>
      </c>
    </row>
    <row r="67" spans="1:19" ht="75" x14ac:dyDescent="0.25">
      <c r="A67" s="18">
        <v>2978</v>
      </c>
      <c r="B67" s="9" t="s">
        <v>2978</v>
      </c>
      <c r="C67" s="3" t="s">
        <v>7088</v>
      </c>
      <c r="D67" s="22">
        <v>750</v>
      </c>
      <c r="E67" s="23">
        <v>971</v>
      </c>
      <c r="F67" s="27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24" t="s">
        <v>8314</v>
      </c>
      <c r="P67" s="24" t="s">
        <v>8315</v>
      </c>
      <c r="Q67" s="18">
        <v>60.69</v>
      </c>
      <c r="R67" s="25">
        <v>41922.640590277777</v>
      </c>
      <c r="S67" s="25">
        <v>41932.249305555553</v>
      </c>
    </row>
    <row r="68" spans="1:19" ht="90" x14ac:dyDescent="0.25">
      <c r="A68" s="18">
        <v>2979</v>
      </c>
      <c r="B68" s="9" t="s">
        <v>2979</v>
      </c>
      <c r="C68" s="3" t="s">
        <v>7089</v>
      </c>
      <c r="D68" s="22">
        <v>5000</v>
      </c>
      <c r="E68" s="23">
        <v>5070</v>
      </c>
      <c r="F68" s="27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24" t="s">
        <v>8314</v>
      </c>
      <c r="P68" s="24" t="s">
        <v>8315</v>
      </c>
      <c r="Q68" s="18">
        <v>110.22</v>
      </c>
      <c r="R68" s="25">
        <v>41993.824340277773</v>
      </c>
      <c r="S68" s="25">
        <v>42010.25</v>
      </c>
    </row>
    <row r="69" spans="1:19" ht="60" x14ac:dyDescent="0.25">
      <c r="A69" s="18">
        <v>2980</v>
      </c>
      <c r="B69" s="9" t="s">
        <v>2980</v>
      </c>
      <c r="C69" s="3" t="s">
        <v>7090</v>
      </c>
      <c r="D69" s="22">
        <v>3000</v>
      </c>
      <c r="E69" s="23">
        <v>3275</v>
      </c>
      <c r="F69" s="27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24" t="s">
        <v>8314</v>
      </c>
      <c r="P69" s="24" t="s">
        <v>8315</v>
      </c>
      <c r="Q69" s="18">
        <v>136.46</v>
      </c>
      <c r="R69" s="25">
        <v>42219.915856481486</v>
      </c>
      <c r="S69" s="25">
        <v>42240.083333333328</v>
      </c>
    </row>
    <row r="70" spans="1:19" ht="75" x14ac:dyDescent="0.25">
      <c r="A70" s="18">
        <v>3147</v>
      </c>
      <c r="B70" s="9" t="s">
        <v>3147</v>
      </c>
      <c r="C70" s="3" t="s">
        <v>7257</v>
      </c>
      <c r="D70" s="22">
        <v>20000</v>
      </c>
      <c r="E70" s="23">
        <v>23505</v>
      </c>
      <c r="F70" s="27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24" t="s">
        <v>8314</v>
      </c>
      <c r="P70" s="24" t="s">
        <v>8315</v>
      </c>
      <c r="Q70" s="18">
        <v>110.35</v>
      </c>
      <c r="R70" s="25">
        <v>41909.969386574077</v>
      </c>
      <c r="S70" s="25">
        <v>41950.011053240742</v>
      </c>
    </row>
    <row r="71" spans="1:19" ht="45" x14ac:dyDescent="0.25">
      <c r="A71" s="18">
        <v>3148</v>
      </c>
      <c r="B71" s="9" t="s">
        <v>3148</v>
      </c>
      <c r="C71" s="3" t="s">
        <v>7258</v>
      </c>
      <c r="D71" s="22">
        <v>1800</v>
      </c>
      <c r="E71" s="23">
        <v>2361</v>
      </c>
      <c r="F71" s="27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24" t="s">
        <v>8314</v>
      </c>
      <c r="P71" s="24" t="s">
        <v>8315</v>
      </c>
      <c r="Q71" s="18">
        <v>41.42</v>
      </c>
      <c r="R71" s="25">
        <v>41891.665324074071</v>
      </c>
      <c r="S71" s="25">
        <v>41913.166666666664</v>
      </c>
    </row>
    <row r="72" spans="1:19" ht="75" x14ac:dyDescent="0.25">
      <c r="A72" s="18">
        <v>3149</v>
      </c>
      <c r="B72" s="9" t="s">
        <v>3149</v>
      </c>
      <c r="C72" s="3" t="s">
        <v>7259</v>
      </c>
      <c r="D72" s="22">
        <v>1250</v>
      </c>
      <c r="E72" s="23">
        <v>1300</v>
      </c>
      <c r="F72" s="27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24" t="s">
        <v>8314</v>
      </c>
      <c r="P72" s="24" t="s">
        <v>8315</v>
      </c>
      <c r="Q72" s="18">
        <v>52</v>
      </c>
      <c r="R72" s="25">
        <v>41226.017361111109</v>
      </c>
      <c r="S72" s="25">
        <v>41250.083333333336</v>
      </c>
    </row>
    <row r="73" spans="1:19" ht="90" x14ac:dyDescent="0.25">
      <c r="A73" s="18">
        <v>3150</v>
      </c>
      <c r="B73" s="9" t="s">
        <v>3150</v>
      </c>
      <c r="C73" s="3" t="s">
        <v>7260</v>
      </c>
      <c r="D73" s="22">
        <v>3500</v>
      </c>
      <c r="E73" s="23">
        <v>3535</v>
      </c>
      <c r="F73" s="27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24" t="s">
        <v>8314</v>
      </c>
      <c r="P73" s="24" t="s">
        <v>8315</v>
      </c>
      <c r="Q73" s="18">
        <v>33.99</v>
      </c>
      <c r="R73" s="25">
        <v>40478.263923611114</v>
      </c>
      <c r="S73" s="25">
        <v>40568.166666666664</v>
      </c>
    </row>
    <row r="74" spans="1:19" ht="60" x14ac:dyDescent="0.25">
      <c r="A74" s="18">
        <v>3151</v>
      </c>
      <c r="B74" s="9" t="s">
        <v>3151</v>
      </c>
      <c r="C74" s="3" t="s">
        <v>7261</v>
      </c>
      <c r="D74" s="22">
        <v>3500</v>
      </c>
      <c r="E74" s="23">
        <v>3514</v>
      </c>
      <c r="F74" s="27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24" t="s">
        <v>8314</v>
      </c>
      <c r="P74" s="24" t="s">
        <v>8315</v>
      </c>
      <c r="Q74" s="18">
        <v>103.35</v>
      </c>
      <c r="R74" s="25">
        <v>41862.83997685185</v>
      </c>
      <c r="S74" s="25">
        <v>41892.83997685185</v>
      </c>
    </row>
    <row r="75" spans="1:19" ht="75" x14ac:dyDescent="0.25">
      <c r="A75" s="18">
        <v>3153</v>
      </c>
      <c r="B75" s="9" t="s">
        <v>3153</v>
      </c>
      <c r="C75" s="3" t="s">
        <v>7263</v>
      </c>
      <c r="D75" s="22">
        <v>3000</v>
      </c>
      <c r="E75" s="23">
        <v>10067.5</v>
      </c>
      <c r="F75" s="27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24" t="s">
        <v>8314</v>
      </c>
      <c r="P75" s="24" t="s">
        <v>8315</v>
      </c>
      <c r="Q75" s="18">
        <v>41.77</v>
      </c>
      <c r="R75" s="25">
        <v>40633.154363425929</v>
      </c>
      <c r="S75" s="25">
        <v>40664.207638888889</v>
      </c>
    </row>
    <row r="76" spans="1:19" ht="75" x14ac:dyDescent="0.25">
      <c r="A76" s="18">
        <v>3154</v>
      </c>
      <c r="B76" s="9" t="s">
        <v>3154</v>
      </c>
      <c r="C76" s="3" t="s">
        <v>7264</v>
      </c>
      <c r="D76" s="22">
        <v>7000</v>
      </c>
      <c r="E76" s="23">
        <v>7905</v>
      </c>
      <c r="F76" s="27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24" t="s">
        <v>8314</v>
      </c>
      <c r="P76" s="24" t="s">
        <v>8315</v>
      </c>
      <c r="Q76" s="18">
        <v>64.27</v>
      </c>
      <c r="R76" s="25">
        <v>40970.875671296293</v>
      </c>
      <c r="S76" s="25">
        <v>41000.834004629629</v>
      </c>
    </row>
    <row r="77" spans="1:19" ht="75" x14ac:dyDescent="0.25">
      <c r="A77" s="18">
        <v>3156</v>
      </c>
      <c r="B77" s="9" t="s">
        <v>3156</v>
      </c>
      <c r="C77" s="3" t="s">
        <v>7266</v>
      </c>
      <c r="D77" s="22">
        <v>5500</v>
      </c>
      <c r="E77" s="23">
        <v>5600</v>
      </c>
      <c r="F77" s="27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24" t="s">
        <v>8314</v>
      </c>
      <c r="P77" s="24" t="s">
        <v>8315</v>
      </c>
      <c r="Q77" s="18">
        <v>62.92</v>
      </c>
      <c r="R77" s="25">
        <v>41026.953055555554</v>
      </c>
      <c r="S77" s="25">
        <v>41061.953055555554</v>
      </c>
    </row>
    <row r="78" spans="1:19" ht="30" x14ac:dyDescent="0.25">
      <c r="A78" s="18">
        <v>3157</v>
      </c>
      <c r="B78" s="9" t="s">
        <v>3157</v>
      </c>
      <c r="C78" s="3" t="s">
        <v>7267</v>
      </c>
      <c r="D78" s="22">
        <v>4000</v>
      </c>
      <c r="E78" s="23">
        <v>4040</v>
      </c>
      <c r="F78" s="27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24" t="s">
        <v>8314</v>
      </c>
      <c r="P78" s="24" t="s">
        <v>8315</v>
      </c>
      <c r="Q78" s="18">
        <v>98.54</v>
      </c>
      <c r="R78" s="25">
        <v>41829.788252314815</v>
      </c>
      <c r="S78" s="25">
        <v>41839.208333333336</v>
      </c>
    </row>
    <row r="79" spans="1:19" ht="30" x14ac:dyDescent="0.25">
      <c r="A79" s="18">
        <v>3158</v>
      </c>
      <c r="B79" s="9" t="s">
        <v>3158</v>
      </c>
      <c r="C79" s="3" t="s">
        <v>7268</v>
      </c>
      <c r="D79" s="22">
        <v>5000</v>
      </c>
      <c r="E79" s="23">
        <v>5700</v>
      </c>
      <c r="F79" s="27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24" t="s">
        <v>8314</v>
      </c>
      <c r="P79" s="24" t="s">
        <v>8315</v>
      </c>
      <c r="Q79" s="18">
        <v>82.61</v>
      </c>
      <c r="R79" s="25">
        <v>41447.839722222219</v>
      </c>
      <c r="S79" s="25">
        <v>41477.839722222219</v>
      </c>
    </row>
    <row r="80" spans="1:19" ht="60" x14ac:dyDescent="0.25">
      <c r="A80" s="18">
        <v>3159</v>
      </c>
      <c r="B80" s="9" t="s">
        <v>3159</v>
      </c>
      <c r="C80" s="3" t="s">
        <v>7269</v>
      </c>
      <c r="D80" s="22">
        <v>1500</v>
      </c>
      <c r="E80" s="23">
        <v>2002.22</v>
      </c>
      <c r="F80" s="27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24" t="s">
        <v>8314</v>
      </c>
      <c r="P80" s="24" t="s">
        <v>8315</v>
      </c>
      <c r="Q80" s="18">
        <v>38.5</v>
      </c>
      <c r="R80" s="25">
        <v>40884.066678240742</v>
      </c>
      <c r="S80" s="25">
        <v>40926.958333333336</v>
      </c>
    </row>
    <row r="81" spans="1:19" ht="75" x14ac:dyDescent="0.25">
      <c r="A81" s="18">
        <v>3160</v>
      </c>
      <c r="B81" s="9" t="s">
        <v>3160</v>
      </c>
      <c r="C81" s="3" t="s">
        <v>7270</v>
      </c>
      <c r="D81" s="22">
        <v>4500</v>
      </c>
      <c r="E81" s="23">
        <v>4569</v>
      </c>
      <c r="F81" s="27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24" t="s">
        <v>8314</v>
      </c>
      <c r="P81" s="24" t="s">
        <v>8315</v>
      </c>
      <c r="Q81" s="18">
        <v>80.16</v>
      </c>
      <c r="R81" s="25">
        <v>41841.26489583333</v>
      </c>
      <c r="S81" s="25">
        <v>41864.207638888889</v>
      </c>
    </row>
    <row r="82" spans="1:19" ht="75" x14ac:dyDescent="0.25">
      <c r="A82" s="18">
        <v>3162</v>
      </c>
      <c r="B82" s="9" t="s">
        <v>3162</v>
      </c>
      <c r="C82" s="3" t="s">
        <v>7272</v>
      </c>
      <c r="D82" s="22">
        <v>4000</v>
      </c>
      <c r="E82" s="23">
        <v>5086</v>
      </c>
      <c r="F82" s="27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24" t="s">
        <v>8314</v>
      </c>
      <c r="P82" s="24" t="s">
        <v>8315</v>
      </c>
      <c r="Q82" s="18">
        <v>80.73</v>
      </c>
      <c r="R82" s="25">
        <v>41799.685902777775</v>
      </c>
      <c r="S82" s="25">
        <v>41827.083333333336</v>
      </c>
    </row>
    <row r="83" spans="1:19" ht="75" x14ac:dyDescent="0.25">
      <c r="A83" s="18">
        <v>3163</v>
      </c>
      <c r="B83" s="9" t="s">
        <v>3163</v>
      </c>
      <c r="C83" s="3" t="s">
        <v>7273</v>
      </c>
      <c r="D83" s="22">
        <v>13000</v>
      </c>
      <c r="E83" s="23">
        <v>14450</v>
      </c>
      <c r="F83" s="27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24" t="s">
        <v>8314</v>
      </c>
      <c r="P83" s="24" t="s">
        <v>8315</v>
      </c>
      <c r="Q83" s="18">
        <v>200.69</v>
      </c>
      <c r="R83" s="25">
        <v>41775.753761574073</v>
      </c>
      <c r="S83" s="25">
        <v>41805.753761574073</v>
      </c>
    </row>
    <row r="84" spans="1:19" ht="90" x14ac:dyDescent="0.25">
      <c r="A84" s="18">
        <v>3164</v>
      </c>
      <c r="B84" s="9" t="s">
        <v>3164</v>
      </c>
      <c r="C84" s="3" t="s">
        <v>7274</v>
      </c>
      <c r="D84" s="22">
        <v>2500</v>
      </c>
      <c r="E84" s="23">
        <v>2669</v>
      </c>
      <c r="F84" s="27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24" t="s">
        <v>8314</v>
      </c>
      <c r="P84" s="24" t="s">
        <v>8315</v>
      </c>
      <c r="Q84" s="18">
        <v>37.590000000000003</v>
      </c>
      <c r="R84" s="25">
        <v>41766.80572916667</v>
      </c>
      <c r="S84" s="25">
        <v>41799.80572916667</v>
      </c>
    </row>
    <row r="85" spans="1:19" ht="75" x14ac:dyDescent="0.25">
      <c r="A85" s="18">
        <v>3165</v>
      </c>
      <c r="B85" s="9" t="s">
        <v>3165</v>
      </c>
      <c r="C85" s="3" t="s">
        <v>7275</v>
      </c>
      <c r="D85" s="22">
        <v>750</v>
      </c>
      <c r="E85" s="23">
        <v>1220</v>
      </c>
      <c r="F85" s="27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24" t="s">
        <v>8314</v>
      </c>
      <c r="P85" s="24" t="s">
        <v>8315</v>
      </c>
      <c r="Q85" s="18">
        <v>58.1</v>
      </c>
      <c r="R85" s="25">
        <v>40644.159259259257</v>
      </c>
      <c r="S85" s="25">
        <v>40666.165972222225</v>
      </c>
    </row>
    <row r="86" spans="1:19" ht="75" x14ac:dyDescent="0.25">
      <c r="A86" s="18">
        <v>3166</v>
      </c>
      <c r="B86" s="9" t="s">
        <v>3166</v>
      </c>
      <c r="C86" s="3" t="s">
        <v>7276</v>
      </c>
      <c r="D86" s="22">
        <v>35000</v>
      </c>
      <c r="E86" s="23">
        <v>56079.83</v>
      </c>
      <c r="F86" s="27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24" t="s">
        <v>8314</v>
      </c>
      <c r="P86" s="24" t="s">
        <v>8315</v>
      </c>
      <c r="Q86" s="18">
        <v>60.3</v>
      </c>
      <c r="R86" s="25">
        <v>41940.69158564815</v>
      </c>
      <c r="S86" s="25">
        <v>41969.332638888889</v>
      </c>
    </row>
    <row r="87" spans="1:19" ht="45" x14ac:dyDescent="0.25">
      <c r="A87" s="18">
        <v>3167</v>
      </c>
      <c r="B87" s="9" t="s">
        <v>3167</v>
      </c>
      <c r="C87" s="3" t="s">
        <v>7277</v>
      </c>
      <c r="D87" s="22">
        <v>3000</v>
      </c>
      <c r="E87" s="23">
        <v>3485</v>
      </c>
      <c r="F87" s="27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24" t="s">
        <v>8314</v>
      </c>
      <c r="P87" s="24" t="s">
        <v>8315</v>
      </c>
      <c r="Q87" s="18">
        <v>63.36</v>
      </c>
      <c r="R87" s="25">
        <v>41839.175706018519</v>
      </c>
      <c r="S87" s="25">
        <v>41853.175706018519</v>
      </c>
    </row>
    <row r="88" spans="1:19" ht="75" x14ac:dyDescent="0.25">
      <c r="A88" s="18">
        <v>3168</v>
      </c>
      <c r="B88" s="9" t="s">
        <v>3168</v>
      </c>
      <c r="C88" s="3" t="s">
        <v>7278</v>
      </c>
      <c r="D88" s="22">
        <v>2500</v>
      </c>
      <c r="E88" s="23">
        <v>3105</v>
      </c>
      <c r="F88" s="27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24" t="s">
        <v>8314</v>
      </c>
      <c r="P88" s="24" t="s">
        <v>8315</v>
      </c>
      <c r="Q88" s="18">
        <v>50.9</v>
      </c>
      <c r="R88" s="25">
        <v>41772.105937500004</v>
      </c>
      <c r="S88" s="25">
        <v>41803.916666666664</v>
      </c>
    </row>
    <row r="89" spans="1:19" ht="45" x14ac:dyDescent="0.25">
      <c r="A89" s="18">
        <v>3169</v>
      </c>
      <c r="B89" s="9" t="s">
        <v>3169</v>
      </c>
      <c r="C89" s="3" t="s">
        <v>7279</v>
      </c>
      <c r="D89" s="22">
        <v>8000</v>
      </c>
      <c r="E89" s="23">
        <v>8241</v>
      </c>
      <c r="F89" s="27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24" t="s">
        <v>8314</v>
      </c>
      <c r="P89" s="24" t="s">
        <v>8315</v>
      </c>
      <c r="Q89" s="18">
        <v>100.5</v>
      </c>
      <c r="R89" s="25">
        <v>41591.737974537034</v>
      </c>
      <c r="S89" s="25">
        <v>41621.207638888889</v>
      </c>
    </row>
    <row r="90" spans="1:19" ht="60" x14ac:dyDescent="0.25">
      <c r="A90" s="18">
        <v>3170</v>
      </c>
      <c r="B90" s="9" t="s">
        <v>3170</v>
      </c>
      <c r="C90" s="3" t="s">
        <v>7280</v>
      </c>
      <c r="D90" s="22">
        <v>2000</v>
      </c>
      <c r="E90" s="23">
        <v>2245</v>
      </c>
      <c r="F90" s="27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24" t="s">
        <v>8314</v>
      </c>
      <c r="P90" s="24" t="s">
        <v>8315</v>
      </c>
      <c r="Q90" s="18">
        <v>31.62</v>
      </c>
      <c r="R90" s="25">
        <v>41789.080370370371</v>
      </c>
      <c r="S90" s="25">
        <v>41822.166666666664</v>
      </c>
    </row>
    <row r="91" spans="1:19" ht="75" x14ac:dyDescent="0.25">
      <c r="A91" s="18">
        <v>3172</v>
      </c>
      <c r="B91" s="9" t="s">
        <v>3172</v>
      </c>
      <c r="C91" s="3" t="s">
        <v>7282</v>
      </c>
      <c r="D91" s="22">
        <v>2000</v>
      </c>
      <c r="E91" s="23">
        <v>2300</v>
      </c>
      <c r="F91" s="27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24" t="s">
        <v>8314</v>
      </c>
      <c r="P91" s="24" t="s">
        <v>8315</v>
      </c>
      <c r="Q91" s="18">
        <v>79.31</v>
      </c>
      <c r="R91" s="25">
        <v>40923.729953703703</v>
      </c>
      <c r="S91" s="25">
        <v>40953.729953703703</v>
      </c>
    </row>
    <row r="92" spans="1:19" ht="75" x14ac:dyDescent="0.25">
      <c r="A92" s="18">
        <v>3173</v>
      </c>
      <c r="B92" s="9" t="s">
        <v>3173</v>
      </c>
      <c r="C92" s="3" t="s">
        <v>7283</v>
      </c>
      <c r="D92" s="22">
        <v>10000</v>
      </c>
      <c r="E92" s="23">
        <v>10300</v>
      </c>
      <c r="F92" s="27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24" t="s">
        <v>8314</v>
      </c>
      <c r="P92" s="24" t="s">
        <v>8315</v>
      </c>
      <c r="Q92" s="18">
        <v>139.19</v>
      </c>
      <c r="R92" s="25">
        <v>41878.878379629627</v>
      </c>
      <c r="S92" s="25">
        <v>41908.878379629627</v>
      </c>
    </row>
    <row r="93" spans="1:19" ht="75" x14ac:dyDescent="0.25">
      <c r="A93" s="18">
        <v>3174</v>
      </c>
      <c r="B93" s="9" t="s">
        <v>3174</v>
      </c>
      <c r="C93" s="3" t="s">
        <v>7284</v>
      </c>
      <c r="D93" s="22">
        <v>3000</v>
      </c>
      <c r="E93" s="23">
        <v>3034</v>
      </c>
      <c r="F93" s="27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24" t="s">
        <v>8314</v>
      </c>
      <c r="P93" s="24" t="s">
        <v>8315</v>
      </c>
      <c r="Q93" s="18">
        <v>131.91</v>
      </c>
      <c r="R93" s="25">
        <v>41862.864675925928</v>
      </c>
      <c r="S93" s="25">
        <v>41876.864675925928</v>
      </c>
    </row>
    <row r="94" spans="1:19" ht="90" x14ac:dyDescent="0.25">
      <c r="A94" s="18">
        <v>3175</v>
      </c>
      <c r="B94" s="9" t="s">
        <v>3175</v>
      </c>
      <c r="C94" s="3" t="s">
        <v>7285</v>
      </c>
      <c r="D94" s="22">
        <v>5000</v>
      </c>
      <c r="E94" s="23">
        <v>5478</v>
      </c>
      <c r="F94" s="27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24" t="s">
        <v>8314</v>
      </c>
      <c r="P94" s="24" t="s">
        <v>8315</v>
      </c>
      <c r="Q94" s="18">
        <v>91.3</v>
      </c>
      <c r="R94" s="25">
        <v>40531.886886574073</v>
      </c>
      <c r="S94" s="25">
        <v>40591.886886574073</v>
      </c>
    </row>
    <row r="95" spans="1:19" ht="75" x14ac:dyDescent="0.25">
      <c r="A95" s="18">
        <v>3176</v>
      </c>
      <c r="B95" s="9" t="s">
        <v>3176</v>
      </c>
      <c r="C95" s="3" t="s">
        <v>7286</v>
      </c>
      <c r="D95" s="22">
        <v>1900</v>
      </c>
      <c r="E95" s="23">
        <v>2182</v>
      </c>
      <c r="F95" s="27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24" t="s">
        <v>8314</v>
      </c>
      <c r="P95" s="24" t="s">
        <v>8315</v>
      </c>
      <c r="Q95" s="18">
        <v>39.67</v>
      </c>
      <c r="R95" s="25">
        <v>41477.930914351848</v>
      </c>
      <c r="S95" s="25">
        <v>41504.625</v>
      </c>
    </row>
    <row r="96" spans="1:19" ht="75" x14ac:dyDescent="0.25">
      <c r="A96" s="18">
        <v>3177</v>
      </c>
      <c r="B96" s="9" t="s">
        <v>3177</v>
      </c>
      <c r="C96" s="3" t="s">
        <v>7287</v>
      </c>
      <c r="D96" s="22">
        <v>2500</v>
      </c>
      <c r="E96" s="23">
        <v>2935</v>
      </c>
      <c r="F96" s="27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24" t="s">
        <v>8314</v>
      </c>
      <c r="P96" s="24" t="s">
        <v>8315</v>
      </c>
      <c r="Q96" s="18">
        <v>57.55</v>
      </c>
      <c r="R96" s="25">
        <v>41781.666770833333</v>
      </c>
      <c r="S96" s="25">
        <v>41811.666770833333</v>
      </c>
    </row>
    <row r="97" spans="1:19" ht="60" x14ac:dyDescent="0.25">
      <c r="A97" s="18">
        <v>3179</v>
      </c>
      <c r="B97" s="9" t="s">
        <v>3179</v>
      </c>
      <c r="C97" s="3" t="s">
        <v>7289</v>
      </c>
      <c r="D97" s="22">
        <v>4200</v>
      </c>
      <c r="E97" s="23">
        <v>4794.82</v>
      </c>
      <c r="F97" s="27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24" t="s">
        <v>8314</v>
      </c>
      <c r="P97" s="24" t="s">
        <v>8315</v>
      </c>
      <c r="Q97" s="18">
        <v>77.34</v>
      </c>
      <c r="R97" s="25">
        <v>41375.702210648145</v>
      </c>
      <c r="S97" s="25">
        <v>41400.702210648145</v>
      </c>
    </row>
    <row r="98" spans="1:19" ht="75" x14ac:dyDescent="0.25">
      <c r="A98" s="18">
        <v>3182</v>
      </c>
      <c r="B98" s="9" t="s">
        <v>3182</v>
      </c>
      <c r="C98" s="3" t="s">
        <v>7292</v>
      </c>
      <c r="D98" s="22">
        <v>7000</v>
      </c>
      <c r="E98" s="23">
        <v>7062</v>
      </c>
      <c r="F98" s="27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24" t="s">
        <v>8314</v>
      </c>
      <c r="P98" s="24" t="s">
        <v>8315</v>
      </c>
      <c r="Q98" s="18">
        <v>46.77</v>
      </c>
      <c r="R98" s="25">
        <v>40883.949317129627</v>
      </c>
      <c r="S98" s="25">
        <v>40939.708333333336</v>
      </c>
    </row>
    <row r="99" spans="1:19" ht="60" x14ac:dyDescent="0.25">
      <c r="A99" s="18">
        <v>3183</v>
      </c>
      <c r="B99" s="9" t="s">
        <v>3183</v>
      </c>
      <c r="C99" s="3" t="s">
        <v>7293</v>
      </c>
      <c r="D99" s="22">
        <v>2500</v>
      </c>
      <c r="E99" s="23">
        <v>2725</v>
      </c>
      <c r="F99" s="27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24" t="s">
        <v>8314</v>
      </c>
      <c r="P99" s="24" t="s">
        <v>8315</v>
      </c>
      <c r="Q99" s="18">
        <v>40.07</v>
      </c>
      <c r="R99" s="25">
        <v>41491.79478009259</v>
      </c>
      <c r="S99" s="25">
        <v>41509.79478009259</v>
      </c>
    </row>
    <row r="100" spans="1:19" ht="60" x14ac:dyDescent="0.25">
      <c r="A100" s="18">
        <v>3184</v>
      </c>
      <c r="B100" s="9" t="s">
        <v>3184</v>
      </c>
      <c r="C100" s="3" t="s">
        <v>7294</v>
      </c>
      <c r="D100" s="22">
        <v>4300</v>
      </c>
      <c r="E100" s="23">
        <v>4610</v>
      </c>
      <c r="F100" s="27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24" t="s">
        <v>8314</v>
      </c>
      <c r="P100" s="24" t="s">
        <v>8315</v>
      </c>
      <c r="Q100" s="18">
        <v>100.22</v>
      </c>
      <c r="R100" s="25">
        <v>41791.993414351848</v>
      </c>
      <c r="S100" s="25">
        <v>41821.993414351848</v>
      </c>
    </row>
    <row r="101" spans="1:19" ht="90" x14ac:dyDescent="0.25">
      <c r="A101" s="18">
        <v>3187</v>
      </c>
      <c r="B101" s="9" t="s">
        <v>3187</v>
      </c>
      <c r="C101" s="3" t="s">
        <v>7297</v>
      </c>
      <c r="D101" s="22">
        <v>15000</v>
      </c>
      <c r="E101" s="23">
        <v>17444</v>
      </c>
      <c r="F101" s="27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24" t="s">
        <v>8314</v>
      </c>
      <c r="P101" s="24" t="s">
        <v>8315</v>
      </c>
      <c r="Q101" s="18">
        <v>71.489999999999995</v>
      </c>
      <c r="R101" s="25">
        <v>41835.666354166664</v>
      </c>
      <c r="S101" s="25">
        <v>41855.666354166664</v>
      </c>
    </row>
    <row r="102" spans="1:19" ht="75" x14ac:dyDescent="0.25">
      <c r="A102" s="18">
        <v>3208</v>
      </c>
      <c r="B102" s="9" t="s">
        <v>3208</v>
      </c>
      <c r="C102" s="3" t="s">
        <v>7318</v>
      </c>
      <c r="D102" s="22">
        <v>5000</v>
      </c>
      <c r="E102" s="23">
        <v>5175</v>
      </c>
      <c r="F102" s="27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24" t="s">
        <v>8314</v>
      </c>
      <c r="P102" s="24" t="s">
        <v>8315</v>
      </c>
      <c r="Q102" s="18">
        <v>63.11</v>
      </c>
      <c r="R102" s="25">
        <v>41827.605057870373</v>
      </c>
      <c r="S102" s="25">
        <v>41848.605057870373</v>
      </c>
    </row>
    <row r="103" spans="1:19" ht="75" x14ac:dyDescent="0.25">
      <c r="A103" s="18">
        <v>3209</v>
      </c>
      <c r="B103" s="9" t="s">
        <v>3209</v>
      </c>
      <c r="C103" s="3" t="s">
        <v>7319</v>
      </c>
      <c r="D103" s="22">
        <v>9500</v>
      </c>
      <c r="E103" s="23">
        <v>11335.7</v>
      </c>
      <c r="F103" s="27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24" t="s">
        <v>8314</v>
      </c>
      <c r="P103" s="24" t="s">
        <v>8315</v>
      </c>
      <c r="Q103" s="18">
        <v>50.16</v>
      </c>
      <c r="R103" s="25">
        <v>41778.637245370373</v>
      </c>
      <c r="S103" s="25">
        <v>41810.958333333336</v>
      </c>
    </row>
    <row r="104" spans="1:19" ht="75" x14ac:dyDescent="0.25">
      <c r="A104" s="18">
        <v>3210</v>
      </c>
      <c r="B104" s="9" t="s">
        <v>3210</v>
      </c>
      <c r="C104" s="3" t="s">
        <v>7320</v>
      </c>
      <c r="D104" s="22">
        <v>3000</v>
      </c>
      <c r="E104" s="23">
        <v>3773</v>
      </c>
      <c r="F104" s="27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24" t="s">
        <v>8314</v>
      </c>
      <c r="P104" s="24" t="s">
        <v>8315</v>
      </c>
      <c r="Q104" s="18">
        <v>62.88</v>
      </c>
      <c r="R104" s="25">
        <v>41013.936562499999</v>
      </c>
      <c r="S104" s="25">
        <v>41061.165972222225</v>
      </c>
    </row>
    <row r="105" spans="1:19" ht="75" x14ac:dyDescent="0.25">
      <c r="A105" s="18">
        <v>3211</v>
      </c>
      <c r="B105" s="9" t="s">
        <v>3211</v>
      </c>
      <c r="C105" s="3" t="s">
        <v>7321</v>
      </c>
      <c r="D105" s="22">
        <v>23000</v>
      </c>
      <c r="E105" s="23">
        <v>27541</v>
      </c>
      <c r="F105" s="27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24" t="s">
        <v>8314</v>
      </c>
      <c r="P105" s="24" t="s">
        <v>8315</v>
      </c>
      <c r="Q105" s="18">
        <v>85.53</v>
      </c>
      <c r="R105" s="25">
        <v>41834.586574074077</v>
      </c>
      <c r="S105" s="25">
        <v>41866.083333333336</v>
      </c>
    </row>
    <row r="106" spans="1:19" ht="45" x14ac:dyDescent="0.25">
      <c r="A106" s="18">
        <v>3212</v>
      </c>
      <c r="B106" s="9" t="s">
        <v>3212</v>
      </c>
      <c r="C106" s="3" t="s">
        <v>7322</v>
      </c>
      <c r="D106" s="22">
        <v>4000</v>
      </c>
      <c r="E106" s="23">
        <v>5050</v>
      </c>
      <c r="F106" s="27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24" t="s">
        <v>8314</v>
      </c>
      <c r="P106" s="24" t="s">
        <v>8315</v>
      </c>
      <c r="Q106" s="18">
        <v>53.72</v>
      </c>
      <c r="R106" s="25">
        <v>41829.795729166668</v>
      </c>
      <c r="S106" s="25">
        <v>41859.795729166668</v>
      </c>
    </row>
    <row r="107" spans="1:19" ht="90" x14ac:dyDescent="0.25">
      <c r="A107" s="18">
        <v>3215</v>
      </c>
      <c r="B107" s="9" t="s">
        <v>3215</v>
      </c>
      <c r="C107" s="3" t="s">
        <v>7325</v>
      </c>
      <c r="D107" s="22">
        <v>35000</v>
      </c>
      <c r="E107" s="23">
        <v>35123</v>
      </c>
      <c r="F107" s="27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24" t="s">
        <v>8314</v>
      </c>
      <c r="P107" s="24" t="s">
        <v>8315</v>
      </c>
      <c r="Q107" s="18">
        <v>262.11</v>
      </c>
      <c r="R107" s="25">
        <v>42219.665173611109</v>
      </c>
      <c r="S107" s="25">
        <v>42257.165972222225</v>
      </c>
    </row>
    <row r="108" spans="1:19" ht="60" x14ac:dyDescent="0.25">
      <c r="A108" s="18">
        <v>3217</v>
      </c>
      <c r="B108" s="9" t="s">
        <v>3217</v>
      </c>
      <c r="C108" s="3" t="s">
        <v>7327</v>
      </c>
      <c r="D108" s="22">
        <v>4500</v>
      </c>
      <c r="E108" s="23">
        <v>5221</v>
      </c>
      <c r="F108" s="27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24" t="s">
        <v>8314</v>
      </c>
      <c r="P108" s="24" t="s">
        <v>8315</v>
      </c>
      <c r="Q108" s="18">
        <v>50.2</v>
      </c>
      <c r="R108" s="25">
        <v>42648.546111111107</v>
      </c>
      <c r="S108" s="25">
        <v>42678.546111111107</v>
      </c>
    </row>
    <row r="109" spans="1:19" ht="60" x14ac:dyDescent="0.25">
      <c r="A109" s="18">
        <v>3219</v>
      </c>
      <c r="B109" s="9" t="s">
        <v>3219</v>
      </c>
      <c r="C109" s="3" t="s">
        <v>7329</v>
      </c>
      <c r="D109" s="22">
        <v>20000</v>
      </c>
      <c r="E109" s="23">
        <v>20022</v>
      </c>
      <c r="F109" s="27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24" t="s">
        <v>8314</v>
      </c>
      <c r="P109" s="24" t="s">
        <v>8315</v>
      </c>
      <c r="Q109" s="18">
        <v>168.25</v>
      </c>
      <c r="R109" s="25">
        <v>42050.983182870375</v>
      </c>
      <c r="S109" s="25">
        <v>42085.941516203704</v>
      </c>
    </row>
    <row r="110" spans="1:19" ht="45" x14ac:dyDescent="0.25">
      <c r="A110" s="18">
        <v>3220</v>
      </c>
      <c r="B110" s="9" t="s">
        <v>3220</v>
      </c>
      <c r="C110" s="3" t="s">
        <v>7330</v>
      </c>
      <c r="D110" s="22">
        <v>15000</v>
      </c>
      <c r="E110" s="23">
        <v>15126</v>
      </c>
      <c r="F110" s="27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24" t="s">
        <v>8314</v>
      </c>
      <c r="P110" s="24" t="s">
        <v>8315</v>
      </c>
      <c r="Q110" s="18">
        <v>256.37</v>
      </c>
      <c r="R110" s="25">
        <v>42772.833379629628</v>
      </c>
      <c r="S110" s="25">
        <v>42806.875</v>
      </c>
    </row>
    <row r="111" spans="1:19" ht="60" x14ac:dyDescent="0.25">
      <c r="A111" s="18">
        <v>3222</v>
      </c>
      <c r="B111" s="9" t="s">
        <v>3222</v>
      </c>
      <c r="C111" s="3" t="s">
        <v>7332</v>
      </c>
      <c r="D111" s="22">
        <v>2500</v>
      </c>
      <c r="E111" s="23">
        <v>3120</v>
      </c>
      <c r="F111" s="27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24" t="s">
        <v>8314</v>
      </c>
      <c r="P111" s="24" t="s">
        <v>8315</v>
      </c>
      <c r="Q111" s="18">
        <v>37.14</v>
      </c>
      <c r="R111" s="25">
        <v>42270.582141203704</v>
      </c>
      <c r="S111" s="25">
        <v>42301.895138888889</v>
      </c>
    </row>
    <row r="112" spans="1:19" ht="45" x14ac:dyDescent="0.25">
      <c r="A112" s="18">
        <v>3223</v>
      </c>
      <c r="B112" s="9" t="s">
        <v>3223</v>
      </c>
      <c r="C112" s="3" t="s">
        <v>7333</v>
      </c>
      <c r="D112" s="22">
        <v>3100</v>
      </c>
      <c r="E112" s="23">
        <v>3395</v>
      </c>
      <c r="F112" s="27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24" t="s">
        <v>8314</v>
      </c>
      <c r="P112" s="24" t="s">
        <v>8315</v>
      </c>
      <c r="Q112" s="18">
        <v>45.88</v>
      </c>
      <c r="R112" s="25">
        <v>42206.835370370376</v>
      </c>
      <c r="S112" s="25">
        <v>42236.835370370376</v>
      </c>
    </row>
    <row r="113" spans="1:19" ht="75" x14ac:dyDescent="0.25">
      <c r="A113" s="18">
        <v>3224</v>
      </c>
      <c r="B113" s="9" t="s">
        <v>3224</v>
      </c>
      <c r="C113" s="3" t="s">
        <v>7334</v>
      </c>
      <c r="D113" s="22">
        <v>30000</v>
      </c>
      <c r="E113" s="23">
        <v>30610</v>
      </c>
      <c r="F113" s="27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24" t="s">
        <v>8314</v>
      </c>
      <c r="P113" s="24" t="s">
        <v>8315</v>
      </c>
      <c r="Q113" s="18">
        <v>141.71</v>
      </c>
      <c r="R113" s="25">
        <v>42697.850844907407</v>
      </c>
      <c r="S113" s="25">
        <v>42745.208333333328</v>
      </c>
    </row>
    <row r="114" spans="1:19" ht="75" x14ac:dyDescent="0.25">
      <c r="A114" s="18">
        <v>3225</v>
      </c>
      <c r="B114" s="9" t="s">
        <v>3225</v>
      </c>
      <c r="C114" s="3" t="s">
        <v>7335</v>
      </c>
      <c r="D114" s="22">
        <v>2000</v>
      </c>
      <c r="E114" s="23">
        <v>2047</v>
      </c>
      <c r="F114" s="27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24" t="s">
        <v>8314</v>
      </c>
      <c r="P114" s="24" t="s">
        <v>8315</v>
      </c>
      <c r="Q114" s="18">
        <v>52.49</v>
      </c>
      <c r="R114" s="25">
        <v>42503.559467592597</v>
      </c>
      <c r="S114" s="25">
        <v>42524.875</v>
      </c>
    </row>
    <row r="115" spans="1:19" ht="45" x14ac:dyDescent="0.25">
      <c r="A115" s="18">
        <v>3228</v>
      </c>
      <c r="B115" s="9" t="s">
        <v>3228</v>
      </c>
      <c r="C115" s="3" t="s">
        <v>7338</v>
      </c>
      <c r="D115" s="22">
        <v>7000</v>
      </c>
      <c r="E115" s="23">
        <v>7164</v>
      </c>
      <c r="F115" s="27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24" t="s">
        <v>8314</v>
      </c>
      <c r="P115" s="24" t="s">
        <v>8315</v>
      </c>
      <c r="Q115" s="18">
        <v>193.62</v>
      </c>
      <c r="R115" s="25">
        <v>42323.70930555556</v>
      </c>
      <c r="S115" s="25">
        <v>42355.207638888889</v>
      </c>
    </row>
    <row r="116" spans="1:19" ht="60" x14ac:dyDescent="0.25">
      <c r="A116" s="18">
        <v>3229</v>
      </c>
      <c r="B116" s="9" t="s">
        <v>3229</v>
      </c>
      <c r="C116" s="3" t="s">
        <v>7339</v>
      </c>
      <c r="D116" s="22">
        <v>20000</v>
      </c>
      <c r="E116" s="23">
        <v>21573</v>
      </c>
      <c r="F116" s="27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24" t="s">
        <v>8314</v>
      </c>
      <c r="P116" s="24" t="s">
        <v>8315</v>
      </c>
      <c r="Q116" s="18">
        <v>106.8</v>
      </c>
      <c r="R116" s="25">
        <v>41933.291643518518</v>
      </c>
      <c r="S116" s="25">
        <v>41963.333310185189</v>
      </c>
    </row>
    <row r="117" spans="1:19" ht="90" x14ac:dyDescent="0.25">
      <c r="A117" s="18">
        <v>3230</v>
      </c>
      <c r="B117" s="9" t="s">
        <v>3230</v>
      </c>
      <c r="C117" s="3" t="s">
        <v>7340</v>
      </c>
      <c r="D117" s="22">
        <v>2600</v>
      </c>
      <c r="E117" s="23">
        <v>2857</v>
      </c>
      <c r="F117" s="27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24" t="s">
        <v>8314</v>
      </c>
      <c r="P117" s="24" t="s">
        <v>8315</v>
      </c>
      <c r="Q117" s="18">
        <v>77.22</v>
      </c>
      <c r="R117" s="25">
        <v>41898.168125000004</v>
      </c>
      <c r="S117" s="25">
        <v>41913.165972222225</v>
      </c>
    </row>
    <row r="118" spans="1:19" ht="75" x14ac:dyDescent="0.25">
      <c r="A118" s="18">
        <v>3231</v>
      </c>
      <c r="B118" s="9" t="s">
        <v>3231</v>
      </c>
      <c r="C118" s="3" t="s">
        <v>7341</v>
      </c>
      <c r="D118" s="22">
        <v>1000</v>
      </c>
      <c r="E118" s="23">
        <v>1610</v>
      </c>
      <c r="F118" s="27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24" t="s">
        <v>8314</v>
      </c>
      <c r="P118" s="24" t="s">
        <v>8315</v>
      </c>
      <c r="Q118" s="18">
        <v>57.5</v>
      </c>
      <c r="R118" s="25">
        <v>42446.943831018521</v>
      </c>
      <c r="S118" s="25">
        <v>42476.943831018521</v>
      </c>
    </row>
    <row r="119" spans="1:19" ht="75" x14ac:dyDescent="0.25">
      <c r="A119" s="18">
        <v>3232</v>
      </c>
      <c r="B119" s="9" t="s">
        <v>3232</v>
      </c>
      <c r="C119" s="3" t="s">
        <v>7342</v>
      </c>
      <c r="D119" s="22">
        <v>1000</v>
      </c>
      <c r="E119" s="23">
        <v>1312</v>
      </c>
      <c r="F119" s="27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24" t="s">
        <v>8314</v>
      </c>
      <c r="P119" s="24" t="s">
        <v>8315</v>
      </c>
      <c r="Q119" s="18">
        <v>50.46</v>
      </c>
      <c r="R119" s="25">
        <v>42463.81385416667</v>
      </c>
      <c r="S119" s="25">
        <v>42494.165972222225</v>
      </c>
    </row>
    <row r="120" spans="1:19" ht="75" x14ac:dyDescent="0.25">
      <c r="A120" s="18">
        <v>3233</v>
      </c>
      <c r="B120" s="9" t="s">
        <v>3233</v>
      </c>
      <c r="C120" s="3" t="s">
        <v>7343</v>
      </c>
      <c r="D120" s="22">
        <v>5000</v>
      </c>
      <c r="E120" s="23">
        <v>5940</v>
      </c>
      <c r="F120" s="27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24" t="s">
        <v>8314</v>
      </c>
      <c r="P120" s="24" t="s">
        <v>8315</v>
      </c>
      <c r="Q120" s="18">
        <v>97.38</v>
      </c>
      <c r="R120" s="25">
        <v>42766.805034722223</v>
      </c>
      <c r="S120" s="25">
        <v>42796.805034722223</v>
      </c>
    </row>
    <row r="121" spans="1:19" ht="75" x14ac:dyDescent="0.25">
      <c r="A121" s="18">
        <v>3235</v>
      </c>
      <c r="B121" s="9" t="s">
        <v>3235</v>
      </c>
      <c r="C121" s="3" t="s">
        <v>7345</v>
      </c>
      <c r="D121" s="22">
        <v>15000</v>
      </c>
      <c r="E121" s="23">
        <v>15481</v>
      </c>
      <c r="F121" s="27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24" t="s">
        <v>8314</v>
      </c>
      <c r="P121" s="24" t="s">
        <v>8315</v>
      </c>
      <c r="Q121" s="18">
        <v>85.53</v>
      </c>
      <c r="R121" s="25">
        <v>42522.347812499997</v>
      </c>
      <c r="S121" s="25">
        <v>42552.347812499997</v>
      </c>
    </row>
    <row r="122" spans="1:19" ht="90" x14ac:dyDescent="0.25">
      <c r="A122" s="18">
        <v>3236</v>
      </c>
      <c r="B122" s="9" t="s">
        <v>3236</v>
      </c>
      <c r="C122" s="3" t="s">
        <v>7346</v>
      </c>
      <c r="D122" s="22">
        <v>20000</v>
      </c>
      <c r="E122" s="23">
        <v>20120</v>
      </c>
      <c r="F122" s="27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24" t="s">
        <v>8314</v>
      </c>
      <c r="P122" s="24" t="s">
        <v>8315</v>
      </c>
      <c r="Q122" s="18">
        <v>182.91</v>
      </c>
      <c r="R122" s="25">
        <v>42702.917048611111</v>
      </c>
      <c r="S122" s="25">
        <v>42732.917048611111</v>
      </c>
    </row>
    <row r="123" spans="1:19" ht="45" x14ac:dyDescent="0.25">
      <c r="A123" s="18">
        <v>3237</v>
      </c>
      <c r="B123" s="9" t="s">
        <v>3237</v>
      </c>
      <c r="C123" s="3" t="s">
        <v>7347</v>
      </c>
      <c r="D123" s="22">
        <v>35000</v>
      </c>
      <c r="E123" s="23">
        <v>35275.64</v>
      </c>
      <c r="F123" s="27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24" t="s">
        <v>8314</v>
      </c>
      <c r="P123" s="24" t="s">
        <v>8315</v>
      </c>
      <c r="Q123" s="18">
        <v>131.13999999999999</v>
      </c>
      <c r="R123" s="25">
        <v>42252.474351851852</v>
      </c>
      <c r="S123" s="25">
        <v>42276.165972222225</v>
      </c>
    </row>
    <row r="124" spans="1:19" ht="75" x14ac:dyDescent="0.25">
      <c r="A124" s="18">
        <v>3241</v>
      </c>
      <c r="B124" s="9" t="s">
        <v>3241</v>
      </c>
      <c r="C124" s="3" t="s">
        <v>7351</v>
      </c>
      <c r="D124" s="22">
        <v>8500</v>
      </c>
      <c r="E124" s="23">
        <v>9801</v>
      </c>
      <c r="F124" s="27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24" t="s">
        <v>8314</v>
      </c>
      <c r="P124" s="24" t="s">
        <v>8315</v>
      </c>
      <c r="Q124" s="18">
        <v>58.69</v>
      </c>
      <c r="R124" s="25">
        <v>41893.324884259258</v>
      </c>
      <c r="S124" s="25">
        <v>41926.290972222225</v>
      </c>
    </row>
    <row r="125" spans="1:19" ht="45" x14ac:dyDescent="0.25">
      <c r="A125" s="18">
        <v>3242</v>
      </c>
      <c r="B125" s="9" t="s">
        <v>3242</v>
      </c>
      <c r="C125" s="3" t="s">
        <v>7352</v>
      </c>
      <c r="D125" s="22">
        <v>10000</v>
      </c>
      <c r="E125" s="23">
        <v>12730.42</v>
      </c>
      <c r="F125" s="27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24" t="s">
        <v>8314</v>
      </c>
      <c r="P125" s="24" t="s">
        <v>8315</v>
      </c>
      <c r="Q125" s="18">
        <v>69.569999999999993</v>
      </c>
      <c r="R125" s="25">
        <v>41871.755694444444</v>
      </c>
      <c r="S125" s="25">
        <v>41901.755694444444</v>
      </c>
    </row>
    <row r="126" spans="1:19" ht="75" x14ac:dyDescent="0.25">
      <c r="A126" s="18">
        <v>3243</v>
      </c>
      <c r="B126" s="9" t="s">
        <v>3243</v>
      </c>
      <c r="C126" s="3" t="s">
        <v>7353</v>
      </c>
      <c r="D126" s="22">
        <v>8000</v>
      </c>
      <c r="E126" s="23">
        <v>8227</v>
      </c>
      <c r="F126" s="27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24" t="s">
        <v>8314</v>
      </c>
      <c r="P126" s="24" t="s">
        <v>8315</v>
      </c>
      <c r="Q126" s="18">
        <v>115.87</v>
      </c>
      <c r="R126" s="25">
        <v>42262.096782407403</v>
      </c>
      <c r="S126" s="25">
        <v>42286</v>
      </c>
    </row>
    <row r="127" spans="1:19" ht="60" x14ac:dyDescent="0.25">
      <c r="A127" s="18">
        <v>3245</v>
      </c>
      <c r="B127" s="9" t="s">
        <v>3245</v>
      </c>
      <c r="C127" s="3" t="s">
        <v>7355</v>
      </c>
      <c r="D127" s="22">
        <v>21000</v>
      </c>
      <c r="E127" s="23">
        <v>21904</v>
      </c>
      <c r="F127" s="27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24" t="s">
        <v>8314</v>
      </c>
      <c r="P127" s="24" t="s">
        <v>8315</v>
      </c>
      <c r="Q127" s="18">
        <v>81.13</v>
      </c>
      <c r="R127" s="25">
        <v>42135.60020833333</v>
      </c>
      <c r="S127" s="25">
        <v>42167.083333333328</v>
      </c>
    </row>
    <row r="128" spans="1:19" ht="75" x14ac:dyDescent="0.25">
      <c r="A128" s="18">
        <v>3246</v>
      </c>
      <c r="B128" s="9" t="s">
        <v>3246</v>
      </c>
      <c r="C128" s="3" t="s">
        <v>7356</v>
      </c>
      <c r="D128" s="22">
        <v>10000</v>
      </c>
      <c r="E128" s="23">
        <v>11122</v>
      </c>
      <c r="F128" s="27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24" t="s">
        <v>8314</v>
      </c>
      <c r="P128" s="24" t="s">
        <v>8315</v>
      </c>
      <c r="Q128" s="18">
        <v>57.63</v>
      </c>
      <c r="R128" s="25">
        <v>42230.472222222219</v>
      </c>
      <c r="S128" s="25">
        <v>42259.165972222225</v>
      </c>
    </row>
    <row r="129" spans="1:19" ht="45" x14ac:dyDescent="0.25">
      <c r="A129" s="18">
        <v>3248</v>
      </c>
      <c r="B129" s="9" t="s">
        <v>3248</v>
      </c>
      <c r="C129" s="3" t="s">
        <v>7358</v>
      </c>
      <c r="D129" s="22">
        <v>12000</v>
      </c>
      <c r="E129" s="23">
        <v>12095</v>
      </c>
      <c r="F129" s="27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24" t="s">
        <v>8314</v>
      </c>
      <c r="P129" s="24" t="s">
        <v>8315</v>
      </c>
      <c r="Q129" s="18">
        <v>60.48</v>
      </c>
      <c r="R129" s="25">
        <v>42068.888391203705</v>
      </c>
      <c r="S129" s="25">
        <v>42098.846724537041</v>
      </c>
    </row>
    <row r="130" spans="1:19" ht="75" x14ac:dyDescent="0.25">
      <c r="A130" s="18">
        <v>3249</v>
      </c>
      <c r="B130" s="9" t="s">
        <v>3249</v>
      </c>
      <c r="C130" s="3" t="s">
        <v>7359</v>
      </c>
      <c r="D130" s="22">
        <v>5500</v>
      </c>
      <c r="E130" s="23">
        <v>5771</v>
      </c>
      <c r="F130" s="27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24" t="s">
        <v>8314</v>
      </c>
      <c r="P130" s="24" t="s">
        <v>8315</v>
      </c>
      <c r="Q130" s="18">
        <v>65.58</v>
      </c>
      <c r="R130" s="25">
        <v>42145.746689814812</v>
      </c>
      <c r="S130" s="25">
        <v>42175.746689814812</v>
      </c>
    </row>
    <row r="131" spans="1:19" ht="75" x14ac:dyDescent="0.25">
      <c r="A131" s="18">
        <v>3250</v>
      </c>
      <c r="B131" s="9" t="s">
        <v>3250</v>
      </c>
      <c r="C131" s="3" t="s">
        <v>7360</v>
      </c>
      <c r="D131" s="22">
        <v>25000</v>
      </c>
      <c r="E131" s="23">
        <v>25388</v>
      </c>
      <c r="F131" s="27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24" t="s">
        <v>8314</v>
      </c>
      <c r="P131" s="24" t="s">
        <v>8315</v>
      </c>
      <c r="Q131" s="18">
        <v>119.19</v>
      </c>
      <c r="R131" s="25">
        <v>41918.742175925923</v>
      </c>
      <c r="S131" s="25">
        <v>41948.783842592595</v>
      </c>
    </row>
    <row r="132" spans="1:19" ht="75" x14ac:dyDescent="0.25">
      <c r="A132" s="18">
        <v>3251</v>
      </c>
      <c r="B132" s="9" t="s">
        <v>3251</v>
      </c>
      <c r="C132" s="3" t="s">
        <v>7361</v>
      </c>
      <c r="D132" s="22">
        <v>1500</v>
      </c>
      <c r="E132" s="23">
        <v>1661</v>
      </c>
      <c r="F132" s="27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24" t="s">
        <v>8314</v>
      </c>
      <c r="P132" s="24" t="s">
        <v>8315</v>
      </c>
      <c r="Q132" s="18">
        <v>83.05</v>
      </c>
      <c r="R132" s="25">
        <v>42146.731087962966</v>
      </c>
      <c r="S132" s="25">
        <v>42176.731087962966</v>
      </c>
    </row>
    <row r="133" spans="1:19" ht="45" x14ac:dyDescent="0.25">
      <c r="A133" s="18">
        <v>3253</v>
      </c>
      <c r="B133" s="9" t="s">
        <v>3253</v>
      </c>
      <c r="C133" s="3" t="s">
        <v>7363</v>
      </c>
      <c r="D133" s="22">
        <v>20000</v>
      </c>
      <c r="E133" s="23">
        <v>20365</v>
      </c>
      <c r="F133" s="27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24" t="s">
        <v>8314</v>
      </c>
      <c r="P133" s="24" t="s">
        <v>8315</v>
      </c>
      <c r="Q133" s="18">
        <v>177.09</v>
      </c>
      <c r="R133" s="25">
        <v>42602.576712962968</v>
      </c>
      <c r="S133" s="25">
        <v>42621.15625</v>
      </c>
    </row>
    <row r="134" spans="1:19" ht="60" x14ac:dyDescent="0.25">
      <c r="A134" s="18">
        <v>3256</v>
      </c>
      <c r="B134" s="9" t="s">
        <v>3256</v>
      </c>
      <c r="C134" s="3" t="s">
        <v>7366</v>
      </c>
      <c r="D134" s="22">
        <v>10000</v>
      </c>
      <c r="E134" s="23">
        <v>12806</v>
      </c>
      <c r="F134" s="27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24" t="s">
        <v>8314</v>
      </c>
      <c r="P134" s="24" t="s">
        <v>8315</v>
      </c>
      <c r="Q134" s="18">
        <v>72.760000000000005</v>
      </c>
      <c r="R134" s="25">
        <v>42144.573807870373</v>
      </c>
      <c r="S134" s="25">
        <v>42166.165972222225</v>
      </c>
    </row>
    <row r="135" spans="1:19" ht="60" x14ac:dyDescent="0.25">
      <c r="A135" s="18">
        <v>3258</v>
      </c>
      <c r="B135" s="9" t="s">
        <v>3258</v>
      </c>
      <c r="C135" s="3" t="s">
        <v>7368</v>
      </c>
      <c r="D135" s="22">
        <v>7000</v>
      </c>
      <c r="E135" s="23">
        <v>7365</v>
      </c>
      <c r="F135" s="27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24" t="s">
        <v>8314</v>
      </c>
      <c r="P135" s="24" t="s">
        <v>8315</v>
      </c>
      <c r="Q135" s="18">
        <v>98.2</v>
      </c>
      <c r="R135" s="25">
        <v>41982.887280092589</v>
      </c>
      <c r="S135" s="25">
        <v>42012.887280092589</v>
      </c>
    </row>
    <row r="136" spans="1:19" ht="75" x14ac:dyDescent="0.25">
      <c r="A136" s="18">
        <v>3259</v>
      </c>
      <c r="B136" s="9" t="s">
        <v>3259</v>
      </c>
      <c r="C136" s="3" t="s">
        <v>7369</v>
      </c>
      <c r="D136" s="22">
        <v>23000</v>
      </c>
      <c r="E136" s="23">
        <v>24418.6</v>
      </c>
      <c r="F136" s="27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24" t="s">
        <v>8314</v>
      </c>
      <c r="P136" s="24" t="s">
        <v>8315</v>
      </c>
      <c r="Q136" s="18">
        <v>251.74</v>
      </c>
      <c r="R136" s="25">
        <v>42614.760937500003</v>
      </c>
      <c r="S136" s="25">
        <v>42644.165972222225</v>
      </c>
    </row>
    <row r="137" spans="1:19" ht="60" x14ac:dyDescent="0.25">
      <c r="A137" s="18">
        <v>3260</v>
      </c>
      <c r="B137" s="9" t="s">
        <v>3260</v>
      </c>
      <c r="C137" s="3" t="s">
        <v>7370</v>
      </c>
      <c r="D137" s="22">
        <v>5000</v>
      </c>
      <c r="E137" s="23">
        <v>5462</v>
      </c>
      <c r="F137" s="27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24" t="s">
        <v>8314</v>
      </c>
      <c r="P137" s="24" t="s">
        <v>8315</v>
      </c>
      <c r="Q137" s="18">
        <v>74.819999999999993</v>
      </c>
      <c r="R137" s="25">
        <v>42303.672662037032</v>
      </c>
      <c r="S137" s="25">
        <v>42338.714328703703</v>
      </c>
    </row>
    <row r="138" spans="1:19" ht="75" x14ac:dyDescent="0.25">
      <c r="A138" s="18">
        <v>3261</v>
      </c>
      <c r="B138" s="9" t="s">
        <v>3261</v>
      </c>
      <c r="C138" s="3" t="s">
        <v>7371</v>
      </c>
      <c r="D138" s="22">
        <v>3300</v>
      </c>
      <c r="E138" s="23">
        <v>3315</v>
      </c>
      <c r="F138" s="27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24" t="s">
        <v>8314</v>
      </c>
      <c r="P138" s="24" t="s">
        <v>8315</v>
      </c>
      <c r="Q138" s="18">
        <v>67.650000000000006</v>
      </c>
      <c r="R138" s="25">
        <v>42171.725416666668</v>
      </c>
      <c r="S138" s="25">
        <v>42201.725416666668</v>
      </c>
    </row>
    <row r="139" spans="1:19" ht="45" x14ac:dyDescent="0.25">
      <c r="A139" s="18">
        <v>3262</v>
      </c>
      <c r="B139" s="9" t="s">
        <v>3262</v>
      </c>
      <c r="C139" s="3" t="s">
        <v>7372</v>
      </c>
      <c r="D139" s="22">
        <v>12200</v>
      </c>
      <c r="E139" s="23">
        <v>12571</v>
      </c>
      <c r="F139" s="27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24" t="s">
        <v>8314</v>
      </c>
      <c r="P139" s="24" t="s">
        <v>8315</v>
      </c>
      <c r="Q139" s="18">
        <v>93.81</v>
      </c>
      <c r="R139" s="25">
        <v>41964.315532407403</v>
      </c>
      <c r="S139" s="25">
        <v>41995.166666666672</v>
      </c>
    </row>
    <row r="140" spans="1:19" ht="60" x14ac:dyDescent="0.25">
      <c r="A140" s="18">
        <v>3263</v>
      </c>
      <c r="B140" s="9" t="s">
        <v>3263</v>
      </c>
      <c r="C140" s="3" t="s">
        <v>7373</v>
      </c>
      <c r="D140" s="22">
        <v>2500</v>
      </c>
      <c r="E140" s="23">
        <v>2804.16</v>
      </c>
      <c r="F140" s="27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24" t="s">
        <v>8314</v>
      </c>
      <c r="P140" s="24" t="s">
        <v>8315</v>
      </c>
      <c r="Q140" s="18">
        <v>41.24</v>
      </c>
      <c r="R140" s="25">
        <v>42284.516064814816</v>
      </c>
      <c r="S140" s="25">
        <v>42307.875</v>
      </c>
    </row>
    <row r="141" spans="1:19" ht="45" x14ac:dyDescent="0.25">
      <c r="A141" s="18">
        <v>3264</v>
      </c>
      <c r="B141" s="9" t="s">
        <v>3264</v>
      </c>
      <c r="C141" s="3" t="s">
        <v>7374</v>
      </c>
      <c r="D141" s="22">
        <v>2500</v>
      </c>
      <c r="E141" s="23">
        <v>2575</v>
      </c>
      <c r="F141" s="27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24" t="s">
        <v>8314</v>
      </c>
      <c r="P141" s="24" t="s">
        <v>8315</v>
      </c>
      <c r="Q141" s="18">
        <v>52.55</v>
      </c>
      <c r="R141" s="25">
        <v>42016.800208333334</v>
      </c>
      <c r="S141" s="25">
        <v>42032.916666666672</v>
      </c>
    </row>
    <row r="142" spans="1:19" ht="75" x14ac:dyDescent="0.25">
      <c r="A142" s="18">
        <v>3266</v>
      </c>
      <c r="B142" s="9" t="s">
        <v>3266</v>
      </c>
      <c r="C142" s="3" t="s">
        <v>7376</v>
      </c>
      <c r="D142" s="22">
        <v>6000</v>
      </c>
      <c r="E142" s="23">
        <v>7877</v>
      </c>
      <c r="F142" s="27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24" t="s">
        <v>8314</v>
      </c>
      <c r="P142" s="24" t="s">
        <v>8315</v>
      </c>
      <c r="Q142" s="18">
        <v>48.33</v>
      </c>
      <c r="R142" s="25">
        <v>42136.536134259266</v>
      </c>
      <c r="S142" s="25">
        <v>42167.875</v>
      </c>
    </row>
    <row r="143" spans="1:19" ht="75" x14ac:dyDescent="0.25">
      <c r="A143" s="18">
        <v>3267</v>
      </c>
      <c r="B143" s="9" t="s">
        <v>3267</v>
      </c>
      <c r="C143" s="3" t="s">
        <v>7377</v>
      </c>
      <c r="D143" s="22">
        <v>15000</v>
      </c>
      <c r="E143" s="23">
        <v>15315</v>
      </c>
      <c r="F143" s="27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24" t="s">
        <v>8314</v>
      </c>
      <c r="P143" s="24" t="s">
        <v>8315</v>
      </c>
      <c r="Q143" s="18">
        <v>53.18</v>
      </c>
      <c r="R143" s="25">
        <v>42172.757638888885</v>
      </c>
      <c r="S143" s="25">
        <v>42202.757638888885</v>
      </c>
    </row>
    <row r="144" spans="1:19" ht="75" x14ac:dyDescent="0.25">
      <c r="A144" s="18">
        <v>3268</v>
      </c>
      <c r="B144" s="9" t="s">
        <v>3268</v>
      </c>
      <c r="C144" s="3" t="s">
        <v>7378</v>
      </c>
      <c r="D144" s="22">
        <v>2000</v>
      </c>
      <c r="E144" s="23">
        <v>2560</v>
      </c>
      <c r="F144" s="27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24" t="s">
        <v>8314</v>
      </c>
      <c r="P144" s="24" t="s">
        <v>8315</v>
      </c>
      <c r="Q144" s="18">
        <v>60.95</v>
      </c>
      <c r="R144" s="25">
        <v>42590.90425925926</v>
      </c>
      <c r="S144" s="25">
        <v>42606.90425925926</v>
      </c>
    </row>
    <row r="145" spans="1:19" ht="75" x14ac:dyDescent="0.25">
      <c r="A145" s="18">
        <v>3272</v>
      </c>
      <c r="B145" s="9" t="s">
        <v>3272</v>
      </c>
      <c r="C145" s="3" t="s">
        <v>7382</v>
      </c>
      <c r="D145" s="22">
        <v>10000</v>
      </c>
      <c r="E145" s="23">
        <v>15443</v>
      </c>
      <c r="F145" s="27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24" t="s">
        <v>8314</v>
      </c>
      <c r="P145" s="24" t="s">
        <v>8315</v>
      </c>
      <c r="Q145" s="18">
        <v>106.5</v>
      </c>
      <c r="R145" s="25">
        <v>42284.500104166669</v>
      </c>
      <c r="S145" s="25">
        <v>42314.541770833333</v>
      </c>
    </row>
    <row r="146" spans="1:19" ht="75" x14ac:dyDescent="0.25">
      <c r="A146" s="18">
        <v>3273</v>
      </c>
      <c r="B146" s="9" t="s">
        <v>3273</v>
      </c>
      <c r="C146" s="3" t="s">
        <v>7383</v>
      </c>
      <c r="D146" s="22">
        <v>4000</v>
      </c>
      <c r="E146" s="23">
        <v>4296</v>
      </c>
      <c r="F146" s="27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24" t="s">
        <v>8314</v>
      </c>
      <c r="P146" s="24" t="s">
        <v>8315</v>
      </c>
      <c r="Q146" s="18">
        <v>204.57</v>
      </c>
      <c r="R146" s="25">
        <v>42611.801412037035</v>
      </c>
      <c r="S146" s="25">
        <v>42627.791666666672</v>
      </c>
    </row>
    <row r="147" spans="1:19" ht="90" x14ac:dyDescent="0.25">
      <c r="A147" s="18">
        <v>3274</v>
      </c>
      <c r="B147" s="9" t="s">
        <v>3274</v>
      </c>
      <c r="C147" s="3" t="s">
        <v>7384</v>
      </c>
      <c r="D147" s="22">
        <v>15500</v>
      </c>
      <c r="E147" s="23">
        <v>15705</v>
      </c>
      <c r="F147" s="27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24" t="s">
        <v>8314</v>
      </c>
      <c r="P147" s="24" t="s">
        <v>8315</v>
      </c>
      <c r="Q147" s="18">
        <v>54.91</v>
      </c>
      <c r="R147" s="25">
        <v>42400.704537037032</v>
      </c>
      <c r="S147" s="25">
        <v>42444.875</v>
      </c>
    </row>
    <row r="148" spans="1:19" ht="75" x14ac:dyDescent="0.25">
      <c r="A148" s="18">
        <v>3275</v>
      </c>
      <c r="B148" s="9" t="s">
        <v>3275</v>
      </c>
      <c r="C148" s="3" t="s">
        <v>7385</v>
      </c>
      <c r="D148" s="22">
        <v>1800</v>
      </c>
      <c r="E148" s="23">
        <v>1805</v>
      </c>
      <c r="F148" s="27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24" t="s">
        <v>8314</v>
      </c>
      <c r="P148" s="24" t="s">
        <v>8315</v>
      </c>
      <c r="Q148" s="18">
        <v>150.41999999999999</v>
      </c>
      <c r="R148" s="25">
        <v>42017.88045138889</v>
      </c>
      <c r="S148" s="25">
        <v>42044.1875</v>
      </c>
    </row>
    <row r="149" spans="1:19" ht="90" x14ac:dyDescent="0.25">
      <c r="A149" s="18">
        <v>3279</v>
      </c>
      <c r="B149" s="9" t="s">
        <v>3279</v>
      </c>
      <c r="C149" s="3" t="s">
        <v>7389</v>
      </c>
      <c r="D149" s="22">
        <v>5800</v>
      </c>
      <c r="E149" s="23">
        <v>6628</v>
      </c>
      <c r="F149" s="27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24" t="s">
        <v>8314</v>
      </c>
      <c r="P149" s="24" t="s">
        <v>8315</v>
      </c>
      <c r="Q149" s="18">
        <v>105.21</v>
      </c>
      <c r="R149" s="25">
        <v>42431.102534722217</v>
      </c>
      <c r="S149" s="25">
        <v>42461.06086805556</v>
      </c>
    </row>
    <row r="150" spans="1:19" ht="75" x14ac:dyDescent="0.25">
      <c r="A150" s="18">
        <v>3280</v>
      </c>
      <c r="B150" s="9" t="s">
        <v>3280</v>
      </c>
      <c r="C150" s="3" t="s">
        <v>7390</v>
      </c>
      <c r="D150" s="22">
        <v>2000</v>
      </c>
      <c r="E150" s="23">
        <v>2060</v>
      </c>
      <c r="F150" s="27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24" t="s">
        <v>8314</v>
      </c>
      <c r="P150" s="24" t="s">
        <v>8315</v>
      </c>
      <c r="Q150" s="18">
        <v>68.67</v>
      </c>
      <c r="R150" s="25">
        <v>42121.756921296299</v>
      </c>
      <c r="S150" s="25">
        <v>42156.208333333328</v>
      </c>
    </row>
    <row r="151" spans="1:19" ht="60" x14ac:dyDescent="0.25">
      <c r="A151" s="18">
        <v>3281</v>
      </c>
      <c r="B151" s="9" t="s">
        <v>3281</v>
      </c>
      <c r="C151" s="3" t="s">
        <v>7391</v>
      </c>
      <c r="D151" s="22">
        <v>5000</v>
      </c>
      <c r="E151" s="23">
        <v>6080</v>
      </c>
      <c r="F151" s="27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24" t="s">
        <v>8314</v>
      </c>
      <c r="P151" s="24" t="s">
        <v>8315</v>
      </c>
      <c r="Q151" s="18">
        <v>129.36000000000001</v>
      </c>
      <c r="R151" s="25">
        <v>42219.019733796296</v>
      </c>
      <c r="S151" s="25">
        <v>42249.019733796296</v>
      </c>
    </row>
    <row r="152" spans="1:19" ht="90" x14ac:dyDescent="0.25">
      <c r="A152" s="18">
        <v>3282</v>
      </c>
      <c r="B152" s="9" t="s">
        <v>3282</v>
      </c>
      <c r="C152" s="3" t="s">
        <v>7392</v>
      </c>
      <c r="D152" s="22">
        <v>31000</v>
      </c>
      <c r="E152" s="23">
        <v>31820.5</v>
      </c>
      <c r="F152" s="27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24" t="s">
        <v>8314</v>
      </c>
      <c r="P152" s="24" t="s">
        <v>8315</v>
      </c>
      <c r="Q152" s="18">
        <v>134.26</v>
      </c>
      <c r="R152" s="25">
        <v>42445.19430555556</v>
      </c>
      <c r="S152" s="25">
        <v>42489.19430555556</v>
      </c>
    </row>
    <row r="153" spans="1:19" ht="75" x14ac:dyDescent="0.25">
      <c r="A153" s="18">
        <v>3284</v>
      </c>
      <c r="B153" s="9" t="s">
        <v>3284</v>
      </c>
      <c r="C153" s="3" t="s">
        <v>7394</v>
      </c>
      <c r="D153" s="22">
        <v>3000</v>
      </c>
      <c r="E153" s="23">
        <v>3048</v>
      </c>
      <c r="F153" s="27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24" t="s">
        <v>8314</v>
      </c>
      <c r="P153" s="24" t="s">
        <v>8315</v>
      </c>
      <c r="Q153" s="18">
        <v>203.2</v>
      </c>
      <c r="R153" s="25">
        <v>42380.884872685187</v>
      </c>
      <c r="S153" s="25">
        <v>42398.249305555553</v>
      </c>
    </row>
    <row r="154" spans="1:19" x14ac:dyDescent="0.25">
      <c r="A154" s="18">
        <v>3285</v>
      </c>
      <c r="B154" s="9" t="s">
        <v>3285</v>
      </c>
      <c r="C154" s="3" t="s">
        <v>7395</v>
      </c>
      <c r="D154" s="22">
        <v>4999</v>
      </c>
      <c r="E154" s="23">
        <v>5604</v>
      </c>
      <c r="F154" s="27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24" t="s">
        <v>8314</v>
      </c>
      <c r="P154" s="24" t="s">
        <v>8315</v>
      </c>
      <c r="Q154" s="18">
        <v>69.19</v>
      </c>
      <c r="R154" s="25">
        <v>42762.942430555559</v>
      </c>
      <c r="S154" s="25">
        <v>42794.208333333328</v>
      </c>
    </row>
    <row r="155" spans="1:19" ht="75" x14ac:dyDescent="0.25">
      <c r="A155" s="18">
        <v>3286</v>
      </c>
      <c r="B155" s="9" t="s">
        <v>3286</v>
      </c>
      <c r="C155" s="3" t="s">
        <v>7396</v>
      </c>
      <c r="D155" s="22">
        <v>15000</v>
      </c>
      <c r="E155" s="23">
        <v>15265</v>
      </c>
      <c r="F155" s="27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24" t="s">
        <v>8314</v>
      </c>
      <c r="P155" s="24" t="s">
        <v>8315</v>
      </c>
      <c r="Q155" s="18">
        <v>125.12</v>
      </c>
      <c r="R155" s="25">
        <v>42567.840069444443</v>
      </c>
      <c r="S155" s="25">
        <v>42597.840069444443</v>
      </c>
    </row>
    <row r="156" spans="1:19" ht="75" x14ac:dyDescent="0.25">
      <c r="A156" s="18">
        <v>3291</v>
      </c>
      <c r="B156" s="9" t="s">
        <v>3291</v>
      </c>
      <c r="C156" s="3" t="s">
        <v>7401</v>
      </c>
      <c r="D156" s="22">
        <v>500</v>
      </c>
      <c r="E156" s="23">
        <v>570</v>
      </c>
      <c r="F156" s="27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24" t="s">
        <v>8314</v>
      </c>
      <c r="P156" s="24" t="s">
        <v>8315</v>
      </c>
      <c r="Q156" s="18">
        <v>40.71</v>
      </c>
      <c r="R156" s="25">
        <v>42232.702546296292</v>
      </c>
      <c r="S156" s="25">
        <v>42264.165972222225</v>
      </c>
    </row>
    <row r="157" spans="1:19" ht="75" x14ac:dyDescent="0.25">
      <c r="A157" s="18">
        <v>3298</v>
      </c>
      <c r="B157" s="9" t="s">
        <v>3298</v>
      </c>
      <c r="C157" s="3" t="s">
        <v>7408</v>
      </c>
      <c r="D157" s="22">
        <v>10000</v>
      </c>
      <c r="E157" s="23">
        <v>10173</v>
      </c>
      <c r="F157" s="27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24" t="s">
        <v>8314</v>
      </c>
      <c r="P157" s="24" t="s">
        <v>8315</v>
      </c>
      <c r="Q157" s="18">
        <v>141.29</v>
      </c>
      <c r="R157" s="25">
        <v>42239.957962962959</v>
      </c>
      <c r="S157" s="25">
        <v>42260</v>
      </c>
    </row>
    <row r="158" spans="1:19" ht="75" x14ac:dyDescent="0.25">
      <c r="A158" s="18">
        <v>3299</v>
      </c>
      <c r="B158" s="9" t="s">
        <v>3299</v>
      </c>
      <c r="C158" s="3" t="s">
        <v>7409</v>
      </c>
      <c r="D158" s="22">
        <v>3000</v>
      </c>
      <c r="E158" s="23">
        <v>3486</v>
      </c>
      <c r="F158" s="27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24" t="s">
        <v>8314</v>
      </c>
      <c r="P158" s="24" t="s">
        <v>8315</v>
      </c>
      <c r="Q158" s="18">
        <v>55.33</v>
      </c>
      <c r="R158" s="25">
        <v>42261.917395833334</v>
      </c>
      <c r="S158" s="25">
        <v>42291.917395833334</v>
      </c>
    </row>
    <row r="159" spans="1:19" ht="60" x14ac:dyDescent="0.25">
      <c r="A159" s="18">
        <v>3300</v>
      </c>
      <c r="B159" s="9" t="s">
        <v>3300</v>
      </c>
      <c r="C159" s="3" t="s">
        <v>7410</v>
      </c>
      <c r="D159" s="22">
        <v>3000</v>
      </c>
      <c r="E159" s="23">
        <v>4085</v>
      </c>
      <c r="F159" s="27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24" t="s">
        <v>8314</v>
      </c>
      <c r="P159" s="24" t="s">
        <v>8315</v>
      </c>
      <c r="Q159" s="18">
        <v>46.42</v>
      </c>
      <c r="R159" s="25">
        <v>42102.743773148148</v>
      </c>
      <c r="S159" s="25">
        <v>42123.743773148148</v>
      </c>
    </row>
    <row r="160" spans="1:19" ht="75" x14ac:dyDescent="0.25">
      <c r="A160" s="18">
        <v>3301</v>
      </c>
      <c r="B160" s="9" t="s">
        <v>3301</v>
      </c>
      <c r="C160" s="3" t="s">
        <v>7411</v>
      </c>
      <c r="D160" s="22">
        <v>3000</v>
      </c>
      <c r="E160" s="23">
        <v>4004</v>
      </c>
      <c r="F160" s="27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24" t="s">
        <v>8314</v>
      </c>
      <c r="P160" s="24" t="s">
        <v>8315</v>
      </c>
      <c r="Q160" s="18">
        <v>57.2</v>
      </c>
      <c r="R160" s="25">
        <v>42538.73583333334</v>
      </c>
      <c r="S160" s="25">
        <v>42583.290972222225</v>
      </c>
    </row>
    <row r="161" spans="1:19" ht="75" x14ac:dyDescent="0.25">
      <c r="A161" s="18">
        <v>3303</v>
      </c>
      <c r="B161" s="9" t="s">
        <v>3303</v>
      </c>
      <c r="C161" s="3" t="s">
        <v>7413</v>
      </c>
      <c r="D161" s="22">
        <v>1800</v>
      </c>
      <c r="E161" s="23">
        <v>2086</v>
      </c>
      <c r="F161" s="27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24" t="s">
        <v>8314</v>
      </c>
      <c r="P161" s="24" t="s">
        <v>8315</v>
      </c>
      <c r="Q161" s="18">
        <v>59.6</v>
      </c>
      <c r="R161" s="25">
        <v>42056.65143518518</v>
      </c>
      <c r="S161" s="25">
        <v>42091.609768518523</v>
      </c>
    </row>
    <row r="162" spans="1:19" ht="75" x14ac:dyDescent="0.25">
      <c r="A162" s="18">
        <v>3304</v>
      </c>
      <c r="B162" s="9" t="s">
        <v>3304</v>
      </c>
      <c r="C162" s="3" t="s">
        <v>7414</v>
      </c>
      <c r="D162" s="22">
        <v>15000</v>
      </c>
      <c r="E162" s="23">
        <v>15677.5</v>
      </c>
      <c r="F162" s="27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24" t="s">
        <v>8314</v>
      </c>
      <c r="P162" s="24" t="s">
        <v>8315</v>
      </c>
      <c r="Q162" s="18">
        <v>89.59</v>
      </c>
      <c r="R162" s="25">
        <v>42696.624444444446</v>
      </c>
      <c r="S162" s="25">
        <v>42726.624444444446</v>
      </c>
    </row>
    <row r="163" spans="1:19" ht="75" x14ac:dyDescent="0.25">
      <c r="A163" s="18">
        <v>3305</v>
      </c>
      <c r="B163" s="9" t="s">
        <v>3305</v>
      </c>
      <c r="C163" s="3" t="s">
        <v>7415</v>
      </c>
      <c r="D163" s="22">
        <v>4000</v>
      </c>
      <c r="E163" s="23">
        <v>4081</v>
      </c>
      <c r="F163" s="27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24" t="s">
        <v>8314</v>
      </c>
      <c r="P163" s="24" t="s">
        <v>8315</v>
      </c>
      <c r="Q163" s="18">
        <v>204.05</v>
      </c>
      <c r="R163" s="25">
        <v>42186.855879629627</v>
      </c>
      <c r="S163" s="25">
        <v>42216.855879629627</v>
      </c>
    </row>
    <row r="164" spans="1:19" ht="90" x14ac:dyDescent="0.25">
      <c r="A164" s="18">
        <v>3306</v>
      </c>
      <c r="B164" s="9" t="s">
        <v>3306</v>
      </c>
      <c r="C164" s="3" t="s">
        <v>7416</v>
      </c>
      <c r="D164" s="22">
        <v>1500</v>
      </c>
      <c r="E164" s="23">
        <v>2630</v>
      </c>
      <c r="F164" s="27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24" t="s">
        <v>8314</v>
      </c>
      <c r="P164" s="24" t="s">
        <v>8315</v>
      </c>
      <c r="Q164" s="18">
        <v>48.7</v>
      </c>
      <c r="R164" s="25">
        <v>42493.219236111108</v>
      </c>
      <c r="S164" s="25">
        <v>42531.125</v>
      </c>
    </row>
    <row r="165" spans="1:19" ht="75" x14ac:dyDescent="0.25">
      <c r="A165" s="18">
        <v>3307</v>
      </c>
      <c r="B165" s="9" t="s">
        <v>3307</v>
      </c>
      <c r="C165" s="3" t="s">
        <v>7417</v>
      </c>
      <c r="D165" s="22">
        <v>1000</v>
      </c>
      <c r="E165" s="23">
        <v>1066.8</v>
      </c>
      <c r="F165" s="27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24" t="s">
        <v>8314</v>
      </c>
      <c r="P165" s="24" t="s">
        <v>8315</v>
      </c>
      <c r="Q165" s="18">
        <v>53.34</v>
      </c>
      <c r="R165" s="25">
        <v>42475.057164351849</v>
      </c>
      <c r="S165" s="25">
        <v>42505.057164351849</v>
      </c>
    </row>
    <row r="166" spans="1:19" ht="75" x14ac:dyDescent="0.25">
      <c r="A166" s="18">
        <v>3308</v>
      </c>
      <c r="B166" s="9" t="s">
        <v>3308</v>
      </c>
      <c r="C166" s="3" t="s">
        <v>7418</v>
      </c>
      <c r="D166" s="22">
        <v>3500</v>
      </c>
      <c r="E166" s="23">
        <v>4280</v>
      </c>
      <c r="F166" s="27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24" t="s">
        <v>8314</v>
      </c>
      <c r="P166" s="24" t="s">
        <v>8315</v>
      </c>
      <c r="Q166" s="18">
        <v>75.09</v>
      </c>
      <c r="R166" s="25">
        <v>42452.876909722225</v>
      </c>
      <c r="S166" s="25">
        <v>42473.876909722225</v>
      </c>
    </row>
    <row r="167" spans="1:19" ht="60" x14ac:dyDescent="0.25">
      <c r="A167" s="18">
        <v>3310</v>
      </c>
      <c r="B167" s="9" t="s">
        <v>3310</v>
      </c>
      <c r="C167" s="3" t="s">
        <v>7420</v>
      </c>
      <c r="D167" s="22">
        <v>6500</v>
      </c>
      <c r="E167" s="23">
        <v>6505</v>
      </c>
      <c r="F167" s="27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24" t="s">
        <v>8314</v>
      </c>
      <c r="P167" s="24" t="s">
        <v>8315</v>
      </c>
      <c r="Q167" s="18">
        <v>209.84</v>
      </c>
      <c r="R167" s="25">
        <v>42253.928530092591</v>
      </c>
      <c r="S167" s="25">
        <v>42283.928530092591</v>
      </c>
    </row>
    <row r="168" spans="1:19" ht="75" x14ac:dyDescent="0.25">
      <c r="A168" s="18">
        <v>3311</v>
      </c>
      <c r="B168" s="9" t="s">
        <v>3311</v>
      </c>
      <c r="C168" s="3" t="s">
        <v>7421</v>
      </c>
      <c r="D168" s="22">
        <v>2500</v>
      </c>
      <c r="E168" s="23">
        <v>2746</v>
      </c>
      <c r="F168" s="27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24" t="s">
        <v>8314</v>
      </c>
      <c r="P168" s="24" t="s">
        <v>8315</v>
      </c>
      <c r="Q168" s="18">
        <v>61.02</v>
      </c>
      <c r="R168" s="25">
        <v>42264.29178240741</v>
      </c>
      <c r="S168" s="25">
        <v>42294.29178240741</v>
      </c>
    </row>
    <row r="169" spans="1:19" ht="60" x14ac:dyDescent="0.25">
      <c r="A169" s="18">
        <v>3312</v>
      </c>
      <c r="B169" s="9" t="s">
        <v>3312</v>
      </c>
      <c r="C169" s="3" t="s">
        <v>7422</v>
      </c>
      <c r="D169" s="22">
        <v>2500</v>
      </c>
      <c r="E169" s="23">
        <v>2501</v>
      </c>
      <c r="F169" s="27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24" t="s">
        <v>8314</v>
      </c>
      <c r="P169" s="24" t="s">
        <v>8315</v>
      </c>
      <c r="Q169" s="18">
        <v>61</v>
      </c>
      <c r="R169" s="25">
        <v>42664.809560185182</v>
      </c>
      <c r="S169" s="25">
        <v>42685.916666666672</v>
      </c>
    </row>
    <row r="170" spans="1:19" ht="75" x14ac:dyDescent="0.25">
      <c r="A170" s="18">
        <v>3313</v>
      </c>
      <c r="B170" s="9" t="s">
        <v>3313</v>
      </c>
      <c r="C170" s="3" t="s">
        <v>7423</v>
      </c>
      <c r="D170" s="22">
        <v>2000</v>
      </c>
      <c r="E170" s="23">
        <v>2321</v>
      </c>
      <c r="F170" s="27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24" t="s">
        <v>8314</v>
      </c>
      <c r="P170" s="24" t="s">
        <v>8315</v>
      </c>
      <c r="Q170" s="18">
        <v>80.03</v>
      </c>
      <c r="R170" s="25">
        <v>42382.244409722218</v>
      </c>
      <c r="S170" s="25">
        <v>42396.041666666672</v>
      </c>
    </row>
    <row r="171" spans="1:19" ht="75" x14ac:dyDescent="0.25">
      <c r="A171" s="18">
        <v>3316</v>
      </c>
      <c r="B171" s="9" t="s">
        <v>3316</v>
      </c>
      <c r="C171" s="3" t="s">
        <v>7426</v>
      </c>
      <c r="D171" s="22">
        <v>11737</v>
      </c>
      <c r="E171" s="23">
        <v>11747.18</v>
      </c>
      <c r="F171" s="27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24" t="s">
        <v>8314</v>
      </c>
      <c r="P171" s="24" t="s">
        <v>8315</v>
      </c>
      <c r="Q171" s="18">
        <v>93.98</v>
      </c>
      <c r="R171" s="25">
        <v>41826.871238425927</v>
      </c>
      <c r="S171" s="25">
        <v>41859.57916666667</v>
      </c>
    </row>
    <row r="172" spans="1:19" ht="60" x14ac:dyDescent="0.25">
      <c r="A172" s="18">
        <v>3317</v>
      </c>
      <c r="B172" s="9" t="s">
        <v>3317</v>
      </c>
      <c r="C172" s="3" t="s">
        <v>7427</v>
      </c>
      <c r="D172" s="22">
        <v>1050</v>
      </c>
      <c r="E172" s="23">
        <v>1115</v>
      </c>
      <c r="F172" s="27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24" t="s">
        <v>8314</v>
      </c>
      <c r="P172" s="24" t="s">
        <v>8315</v>
      </c>
      <c r="Q172" s="18">
        <v>61.94</v>
      </c>
      <c r="R172" s="25">
        <v>42499.039629629624</v>
      </c>
      <c r="S172" s="25">
        <v>42529.039629629624</v>
      </c>
    </row>
    <row r="173" spans="1:19" ht="60" x14ac:dyDescent="0.25">
      <c r="A173" s="18">
        <v>3320</v>
      </c>
      <c r="B173" s="9" t="s">
        <v>3320</v>
      </c>
      <c r="C173" s="3" t="s">
        <v>7430</v>
      </c>
      <c r="D173" s="22">
        <v>2500</v>
      </c>
      <c r="E173" s="23">
        <v>2525</v>
      </c>
      <c r="F173" s="27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24" t="s">
        <v>8314</v>
      </c>
      <c r="P173" s="24" t="s">
        <v>8315</v>
      </c>
      <c r="Q173" s="18">
        <v>66.45</v>
      </c>
      <c r="R173" s="25">
        <v>42513.045798611114</v>
      </c>
      <c r="S173" s="25">
        <v>42543.045798611114</v>
      </c>
    </row>
    <row r="174" spans="1:19" ht="75" x14ac:dyDescent="0.25">
      <c r="A174" s="18">
        <v>3321</v>
      </c>
      <c r="B174" s="9" t="s">
        <v>3321</v>
      </c>
      <c r="C174" s="3" t="s">
        <v>7431</v>
      </c>
      <c r="D174" s="22">
        <v>500</v>
      </c>
      <c r="E174" s="23">
        <v>537</v>
      </c>
      <c r="F174" s="27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24" t="s">
        <v>8314</v>
      </c>
      <c r="P174" s="24" t="s">
        <v>8315</v>
      </c>
      <c r="Q174" s="18">
        <v>35.799999999999997</v>
      </c>
      <c r="R174" s="25">
        <v>41914.100289351853</v>
      </c>
      <c r="S174" s="25">
        <v>41928.165972222225</v>
      </c>
    </row>
    <row r="175" spans="1:19" ht="75" x14ac:dyDescent="0.25">
      <c r="A175" s="18">
        <v>3322</v>
      </c>
      <c r="B175" s="9" t="s">
        <v>3322</v>
      </c>
      <c r="C175" s="3" t="s">
        <v>7432</v>
      </c>
      <c r="D175" s="22">
        <v>3300</v>
      </c>
      <c r="E175" s="23">
        <v>3350</v>
      </c>
      <c r="F175" s="27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24" t="s">
        <v>8314</v>
      </c>
      <c r="P175" s="24" t="s">
        <v>8315</v>
      </c>
      <c r="Q175" s="18">
        <v>145.65</v>
      </c>
      <c r="R175" s="25">
        <v>42521.010370370372</v>
      </c>
      <c r="S175" s="25">
        <v>42543.163194444445</v>
      </c>
    </row>
    <row r="176" spans="1:19" ht="75" x14ac:dyDescent="0.25">
      <c r="A176" s="18">
        <v>3326</v>
      </c>
      <c r="B176" s="9" t="s">
        <v>3326</v>
      </c>
      <c r="C176" s="3" t="s">
        <v>7436</v>
      </c>
      <c r="D176" s="22">
        <v>8000</v>
      </c>
      <c r="E176" s="23">
        <v>8110</v>
      </c>
      <c r="F176" s="27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24" t="s">
        <v>8314</v>
      </c>
      <c r="P176" s="24" t="s">
        <v>8315</v>
      </c>
      <c r="Q176" s="18">
        <v>142.28</v>
      </c>
      <c r="R176" s="25">
        <v>42041.714178240742</v>
      </c>
      <c r="S176" s="25">
        <v>42071.67251157407</v>
      </c>
    </row>
    <row r="177" spans="1:19" ht="75" x14ac:dyDescent="0.25">
      <c r="A177" s="18">
        <v>3328</v>
      </c>
      <c r="B177" s="9" t="s">
        <v>3328</v>
      </c>
      <c r="C177" s="3" t="s">
        <v>7438</v>
      </c>
      <c r="D177" s="22">
        <v>1800</v>
      </c>
      <c r="E177" s="23">
        <v>2635</v>
      </c>
      <c r="F177" s="27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24" t="s">
        <v>8314</v>
      </c>
      <c r="P177" s="24" t="s">
        <v>8315</v>
      </c>
      <c r="Q177" s="18">
        <v>292.77999999999997</v>
      </c>
      <c r="R177" s="25">
        <v>41822.57503472222</v>
      </c>
      <c r="S177" s="25">
        <v>41825.041666666664</v>
      </c>
    </row>
    <row r="178" spans="1:19" ht="75" x14ac:dyDescent="0.25">
      <c r="A178" s="18">
        <v>3331</v>
      </c>
      <c r="B178" s="9" t="s">
        <v>3331</v>
      </c>
      <c r="C178" s="3" t="s">
        <v>7441</v>
      </c>
      <c r="D178" s="22">
        <v>5000</v>
      </c>
      <c r="E178" s="23">
        <v>5226</v>
      </c>
      <c r="F178" s="27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24" t="s">
        <v>8314</v>
      </c>
      <c r="P178" s="24" t="s">
        <v>8315</v>
      </c>
      <c r="Q178" s="18">
        <v>80.400000000000006</v>
      </c>
      <c r="R178" s="25">
        <v>42248.697754629626</v>
      </c>
      <c r="S178" s="25">
        <v>42283.697754629626</v>
      </c>
    </row>
    <row r="179" spans="1:19" ht="75" x14ac:dyDescent="0.25">
      <c r="A179" s="18">
        <v>3332</v>
      </c>
      <c r="B179" s="9" t="s">
        <v>3332</v>
      </c>
      <c r="C179" s="3" t="s">
        <v>7442</v>
      </c>
      <c r="D179" s="22">
        <v>6000</v>
      </c>
      <c r="E179" s="23">
        <v>6000</v>
      </c>
      <c r="F179" s="27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24" t="s">
        <v>8314</v>
      </c>
      <c r="P179" s="24" t="s">
        <v>8315</v>
      </c>
      <c r="Q179" s="18">
        <v>72.290000000000006</v>
      </c>
      <c r="R179" s="25">
        <v>41809.860300925924</v>
      </c>
      <c r="S179" s="25">
        <v>41839.860300925924</v>
      </c>
    </row>
    <row r="180" spans="1:19" ht="75" x14ac:dyDescent="0.25">
      <c r="A180" s="18">
        <v>3333</v>
      </c>
      <c r="B180" s="9" t="s">
        <v>3333</v>
      </c>
      <c r="C180" s="3" t="s">
        <v>7443</v>
      </c>
      <c r="D180" s="22">
        <v>3500</v>
      </c>
      <c r="E180" s="23">
        <v>3660</v>
      </c>
      <c r="F180" s="27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24" t="s">
        <v>8314</v>
      </c>
      <c r="P180" s="24" t="s">
        <v>8315</v>
      </c>
      <c r="Q180" s="18">
        <v>32.97</v>
      </c>
      <c r="R180" s="25">
        <v>42148.676851851851</v>
      </c>
      <c r="S180" s="25">
        <v>42170.676851851851</v>
      </c>
    </row>
    <row r="181" spans="1:19" ht="60" x14ac:dyDescent="0.25">
      <c r="A181" s="18">
        <v>3334</v>
      </c>
      <c r="B181" s="9" t="s">
        <v>3334</v>
      </c>
      <c r="C181" s="3" t="s">
        <v>7444</v>
      </c>
      <c r="D181" s="22">
        <v>3871</v>
      </c>
      <c r="E181" s="23">
        <v>5366</v>
      </c>
      <c r="F181" s="27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24" t="s">
        <v>8314</v>
      </c>
      <c r="P181" s="24" t="s">
        <v>8315</v>
      </c>
      <c r="Q181" s="18">
        <v>116.65</v>
      </c>
      <c r="R181" s="25">
        <v>42185.521087962959</v>
      </c>
      <c r="S181" s="25">
        <v>42215.521087962959</v>
      </c>
    </row>
    <row r="182" spans="1:19" ht="45" x14ac:dyDescent="0.25">
      <c r="A182" s="18">
        <v>3338</v>
      </c>
      <c r="B182" s="9" t="s">
        <v>3338</v>
      </c>
      <c r="C182" s="3" t="s">
        <v>7448</v>
      </c>
      <c r="D182" s="22">
        <v>15000</v>
      </c>
      <c r="E182" s="23">
        <v>15327</v>
      </c>
      <c r="F182" s="27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24" t="s">
        <v>8314</v>
      </c>
      <c r="P182" s="24" t="s">
        <v>8315</v>
      </c>
      <c r="Q182" s="18">
        <v>136.85</v>
      </c>
      <c r="R182" s="25">
        <v>42769.574999999997</v>
      </c>
      <c r="S182" s="25">
        <v>42790.574999999997</v>
      </c>
    </row>
    <row r="183" spans="1:19" ht="60" x14ac:dyDescent="0.25">
      <c r="A183" s="18">
        <v>3339</v>
      </c>
      <c r="B183" s="9" t="s">
        <v>3339</v>
      </c>
      <c r="C183" s="3" t="s">
        <v>7449</v>
      </c>
      <c r="D183" s="22">
        <v>8000</v>
      </c>
      <c r="E183" s="23">
        <v>8348</v>
      </c>
      <c r="F183" s="27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24" t="s">
        <v>8314</v>
      </c>
      <c r="P183" s="24" t="s">
        <v>8315</v>
      </c>
      <c r="Q183" s="18">
        <v>177.62</v>
      </c>
      <c r="R183" s="25">
        <v>42549.665717592594</v>
      </c>
      <c r="S183" s="25">
        <v>42579.665717592594</v>
      </c>
    </row>
    <row r="184" spans="1:19" ht="90" x14ac:dyDescent="0.25">
      <c r="A184" s="18">
        <v>3340</v>
      </c>
      <c r="B184" s="9" t="s">
        <v>3340</v>
      </c>
      <c r="C184" s="3" t="s">
        <v>7450</v>
      </c>
      <c r="D184" s="22">
        <v>3000</v>
      </c>
      <c r="E184" s="23">
        <v>4145</v>
      </c>
      <c r="F184" s="27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24" t="s">
        <v>8314</v>
      </c>
      <c r="P184" s="24" t="s">
        <v>8315</v>
      </c>
      <c r="Q184" s="18">
        <v>109.08</v>
      </c>
      <c r="R184" s="25">
        <v>42685.974004629628</v>
      </c>
      <c r="S184" s="25">
        <v>42710.974004629628</v>
      </c>
    </row>
    <row r="185" spans="1:19" ht="60" x14ac:dyDescent="0.25">
      <c r="A185" s="18">
        <v>3342</v>
      </c>
      <c r="B185" s="9" t="s">
        <v>3342</v>
      </c>
      <c r="C185" s="3" t="s">
        <v>7452</v>
      </c>
      <c r="D185" s="22">
        <v>6000</v>
      </c>
      <c r="E185" s="23">
        <v>6100</v>
      </c>
      <c r="F185" s="27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24" t="s">
        <v>8314</v>
      </c>
      <c r="P185" s="24" t="s">
        <v>8315</v>
      </c>
      <c r="Q185" s="18">
        <v>78.209999999999994</v>
      </c>
      <c r="R185" s="25">
        <v>42062.296412037031</v>
      </c>
      <c r="S185" s="25">
        <v>42095.207638888889</v>
      </c>
    </row>
    <row r="186" spans="1:19" ht="75" x14ac:dyDescent="0.25">
      <c r="A186" s="18">
        <v>3344</v>
      </c>
      <c r="B186" s="9" t="s">
        <v>3344</v>
      </c>
      <c r="C186" s="3" t="s">
        <v>7454</v>
      </c>
      <c r="D186" s="22">
        <v>4500</v>
      </c>
      <c r="E186" s="23">
        <v>4565</v>
      </c>
      <c r="F186" s="27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24" t="s">
        <v>8314</v>
      </c>
      <c r="P186" s="24" t="s">
        <v>8315</v>
      </c>
      <c r="Q186" s="18">
        <v>114.13</v>
      </c>
      <c r="R186" s="25">
        <v>41851.200150462959</v>
      </c>
      <c r="S186" s="25">
        <v>41881.200150462959</v>
      </c>
    </row>
    <row r="187" spans="1:19" ht="75" x14ac:dyDescent="0.25">
      <c r="A187" s="18">
        <v>3345</v>
      </c>
      <c r="B187" s="9" t="s">
        <v>3345</v>
      </c>
      <c r="C187" s="3" t="s">
        <v>7455</v>
      </c>
      <c r="D187" s="22">
        <v>500</v>
      </c>
      <c r="E187" s="23">
        <v>650</v>
      </c>
      <c r="F187" s="27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24" t="s">
        <v>8314</v>
      </c>
      <c r="P187" s="24" t="s">
        <v>8315</v>
      </c>
      <c r="Q187" s="18">
        <v>50</v>
      </c>
      <c r="R187" s="25">
        <v>42053.106111111112</v>
      </c>
      <c r="S187" s="25">
        <v>42112.025694444441</v>
      </c>
    </row>
    <row r="188" spans="1:19" ht="75" x14ac:dyDescent="0.25">
      <c r="A188" s="18">
        <v>3346</v>
      </c>
      <c r="B188" s="9" t="s">
        <v>3346</v>
      </c>
      <c r="C188" s="3" t="s">
        <v>7456</v>
      </c>
      <c r="D188" s="22">
        <v>1500</v>
      </c>
      <c r="E188" s="23">
        <v>1650</v>
      </c>
      <c r="F188" s="27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24" t="s">
        <v>8314</v>
      </c>
      <c r="P188" s="24" t="s">
        <v>8315</v>
      </c>
      <c r="Q188" s="18">
        <v>91.67</v>
      </c>
      <c r="R188" s="25">
        <v>42054.024421296301</v>
      </c>
      <c r="S188" s="25">
        <v>42061.024421296301</v>
      </c>
    </row>
    <row r="189" spans="1:19" ht="75" x14ac:dyDescent="0.25">
      <c r="A189" s="18">
        <v>3348</v>
      </c>
      <c r="B189" s="9" t="s">
        <v>3266</v>
      </c>
      <c r="C189" s="3" t="s">
        <v>7458</v>
      </c>
      <c r="D189" s="22">
        <v>5500</v>
      </c>
      <c r="E189" s="23">
        <v>5516</v>
      </c>
      <c r="F189" s="27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24" t="s">
        <v>8314</v>
      </c>
      <c r="P189" s="24" t="s">
        <v>8315</v>
      </c>
      <c r="Q189" s="18">
        <v>69.819999999999993</v>
      </c>
      <c r="R189" s="25">
        <v>42466.558796296296</v>
      </c>
      <c r="S189" s="25">
        <v>42490.165972222225</v>
      </c>
    </row>
    <row r="190" spans="1:19" ht="90" x14ac:dyDescent="0.25">
      <c r="A190" s="18">
        <v>3349</v>
      </c>
      <c r="B190" s="9" t="s">
        <v>3348</v>
      </c>
      <c r="C190" s="3" t="s">
        <v>7459</v>
      </c>
      <c r="D190" s="22">
        <v>1000</v>
      </c>
      <c r="E190" s="23">
        <v>1534</v>
      </c>
      <c r="F190" s="27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24" t="s">
        <v>8314</v>
      </c>
      <c r="P190" s="24" t="s">
        <v>8315</v>
      </c>
      <c r="Q190" s="18">
        <v>109.57</v>
      </c>
      <c r="R190" s="25">
        <v>42513.110787037032</v>
      </c>
      <c r="S190" s="25">
        <v>42534.708333333328</v>
      </c>
    </row>
    <row r="191" spans="1:19" ht="60" x14ac:dyDescent="0.25">
      <c r="A191" s="18">
        <v>3354</v>
      </c>
      <c r="B191" s="9" t="s">
        <v>3353</v>
      </c>
      <c r="C191" s="3" t="s">
        <v>7464</v>
      </c>
      <c r="D191" s="22">
        <v>3000</v>
      </c>
      <c r="E191" s="23">
        <v>3058</v>
      </c>
      <c r="F191" s="27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24" t="s">
        <v>8314</v>
      </c>
      <c r="P191" s="24" t="s">
        <v>8315</v>
      </c>
      <c r="Q191" s="18">
        <v>55.6</v>
      </c>
      <c r="R191" s="25">
        <v>42270.7269212963</v>
      </c>
      <c r="S191" s="25">
        <v>42306.167361111111</v>
      </c>
    </row>
    <row r="192" spans="1:19" ht="75" x14ac:dyDescent="0.25">
      <c r="A192" s="18">
        <v>3358</v>
      </c>
      <c r="B192" s="9" t="s">
        <v>3357</v>
      </c>
      <c r="C192" s="3" t="s">
        <v>7468</v>
      </c>
      <c r="D192" s="22">
        <v>10000</v>
      </c>
      <c r="E192" s="23">
        <v>10299</v>
      </c>
      <c r="F192" s="27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24" t="s">
        <v>8314</v>
      </c>
      <c r="P192" s="24" t="s">
        <v>8315</v>
      </c>
      <c r="Q192" s="18">
        <v>63.57</v>
      </c>
      <c r="R192" s="25">
        <v>41932.311099537037</v>
      </c>
      <c r="S192" s="25">
        <v>41962.352766203709</v>
      </c>
    </row>
    <row r="193" spans="1:19" ht="60" x14ac:dyDescent="0.25">
      <c r="A193" s="18">
        <v>3359</v>
      </c>
      <c r="B193" s="9" t="s">
        <v>3358</v>
      </c>
      <c r="C193" s="3" t="s">
        <v>7469</v>
      </c>
      <c r="D193" s="22">
        <v>4000</v>
      </c>
      <c r="E193" s="23">
        <v>4250</v>
      </c>
      <c r="F193" s="27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24" t="s">
        <v>8314</v>
      </c>
      <c r="P193" s="24" t="s">
        <v>8315</v>
      </c>
      <c r="Q193" s="18">
        <v>184.78</v>
      </c>
      <c r="R193" s="25">
        <v>42746.057106481487</v>
      </c>
      <c r="S193" s="25">
        <v>42791.057106481487</v>
      </c>
    </row>
    <row r="194" spans="1:19" ht="90" x14ac:dyDescent="0.25">
      <c r="A194" s="18">
        <v>3361</v>
      </c>
      <c r="B194" s="9" t="s">
        <v>3360</v>
      </c>
      <c r="C194" s="3" t="s">
        <v>7471</v>
      </c>
      <c r="D194" s="22">
        <v>5000</v>
      </c>
      <c r="E194" s="23">
        <v>5673</v>
      </c>
      <c r="F194" s="27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24" t="s">
        <v>8314</v>
      </c>
      <c r="P194" s="24" t="s">
        <v>8315</v>
      </c>
      <c r="Q194" s="18">
        <v>83.43</v>
      </c>
      <c r="R194" s="25">
        <v>41866.025347222225</v>
      </c>
      <c r="S194" s="25">
        <v>41883.665972222225</v>
      </c>
    </row>
    <row r="195" spans="1:19" ht="75" x14ac:dyDescent="0.25">
      <c r="A195" s="18">
        <v>3362</v>
      </c>
      <c r="B195" s="9" t="s">
        <v>3361</v>
      </c>
      <c r="C195" s="3" t="s">
        <v>7472</v>
      </c>
      <c r="D195" s="22">
        <v>500</v>
      </c>
      <c r="E195" s="23">
        <v>1090</v>
      </c>
      <c r="F195" s="27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24" t="s">
        <v>8314</v>
      </c>
      <c r="P195" s="24" t="s">
        <v>8315</v>
      </c>
      <c r="Q195" s="18">
        <v>54.5</v>
      </c>
      <c r="R195" s="25">
        <v>42056.091631944444</v>
      </c>
      <c r="S195" s="25">
        <v>42070.204861111109</v>
      </c>
    </row>
    <row r="196" spans="1:19" ht="75" x14ac:dyDescent="0.25">
      <c r="A196" s="18">
        <v>3363</v>
      </c>
      <c r="B196" s="9" t="s">
        <v>3362</v>
      </c>
      <c r="C196" s="3" t="s">
        <v>7473</v>
      </c>
      <c r="D196" s="22">
        <v>7750</v>
      </c>
      <c r="E196" s="23">
        <v>7860</v>
      </c>
      <c r="F196" s="27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24" t="s">
        <v>8314</v>
      </c>
      <c r="P196" s="24" t="s">
        <v>8315</v>
      </c>
      <c r="Q196" s="18">
        <v>302.31</v>
      </c>
      <c r="R196" s="25">
        <v>41851.771354166667</v>
      </c>
      <c r="S196" s="25">
        <v>41870.666666666664</v>
      </c>
    </row>
    <row r="197" spans="1:19" ht="75" x14ac:dyDescent="0.25">
      <c r="A197" s="18">
        <v>3365</v>
      </c>
      <c r="B197" s="9" t="s">
        <v>3364</v>
      </c>
      <c r="C197" s="3" t="s">
        <v>7475</v>
      </c>
      <c r="D197" s="22">
        <v>2500</v>
      </c>
      <c r="E197" s="23">
        <v>2600</v>
      </c>
      <c r="F197" s="27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24" t="s">
        <v>8314</v>
      </c>
      <c r="P197" s="24" t="s">
        <v>8315</v>
      </c>
      <c r="Q197" s="18">
        <v>866.67</v>
      </c>
      <c r="R197" s="25">
        <v>42321.101759259262</v>
      </c>
      <c r="S197" s="25">
        <v>42351.101759259262</v>
      </c>
    </row>
    <row r="198" spans="1:19" ht="75" x14ac:dyDescent="0.25">
      <c r="A198" s="18">
        <v>3366</v>
      </c>
      <c r="B198" s="9" t="s">
        <v>3365</v>
      </c>
      <c r="C198" s="3" t="s">
        <v>7476</v>
      </c>
      <c r="D198" s="22">
        <v>500</v>
      </c>
      <c r="E198" s="23">
        <v>1105</v>
      </c>
      <c r="F198" s="27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24" t="s">
        <v>8314</v>
      </c>
      <c r="P198" s="24" t="s">
        <v>8315</v>
      </c>
      <c r="Q198" s="18">
        <v>61.39</v>
      </c>
      <c r="R198" s="25">
        <v>42107.067557870367</v>
      </c>
      <c r="S198" s="25">
        <v>42137.067557870367</v>
      </c>
    </row>
    <row r="199" spans="1:19" ht="60" x14ac:dyDescent="0.25">
      <c r="A199" s="18">
        <v>3368</v>
      </c>
      <c r="B199" s="9" t="s">
        <v>3367</v>
      </c>
      <c r="C199" s="3" t="s">
        <v>7478</v>
      </c>
      <c r="D199" s="22">
        <v>1000</v>
      </c>
      <c r="E199" s="23">
        <v>1046</v>
      </c>
      <c r="F199" s="27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24" t="s">
        <v>8314</v>
      </c>
      <c r="P199" s="24" t="s">
        <v>8315</v>
      </c>
      <c r="Q199" s="18">
        <v>45.48</v>
      </c>
      <c r="R199" s="25">
        <v>41969.199756944443</v>
      </c>
      <c r="S199" s="25">
        <v>42005.208333333328</v>
      </c>
    </row>
    <row r="200" spans="1:19" ht="45" x14ac:dyDescent="0.25">
      <c r="A200" s="18">
        <v>3370</v>
      </c>
      <c r="B200" s="9" t="s">
        <v>3369</v>
      </c>
      <c r="C200" s="3" t="s">
        <v>7480</v>
      </c>
      <c r="D200" s="22">
        <v>1500</v>
      </c>
      <c r="E200" s="23">
        <v>1766</v>
      </c>
      <c r="F200" s="27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24" t="s">
        <v>8314</v>
      </c>
      <c r="P200" s="24" t="s">
        <v>8315</v>
      </c>
      <c r="Q200" s="18">
        <v>67.92</v>
      </c>
      <c r="R200" s="25">
        <v>42690.334317129629</v>
      </c>
      <c r="S200" s="25">
        <v>42721.333333333328</v>
      </c>
    </row>
    <row r="201" spans="1:19" ht="60" x14ac:dyDescent="0.25">
      <c r="A201" s="18">
        <v>3371</v>
      </c>
      <c r="B201" s="9" t="s">
        <v>3370</v>
      </c>
      <c r="C201" s="3" t="s">
        <v>7481</v>
      </c>
      <c r="D201" s="22">
        <v>200</v>
      </c>
      <c r="E201" s="23">
        <v>277</v>
      </c>
      <c r="F201" s="27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24" t="s">
        <v>8314</v>
      </c>
      <c r="P201" s="24" t="s">
        <v>8315</v>
      </c>
      <c r="Q201" s="18">
        <v>30.78</v>
      </c>
      <c r="R201" s="25">
        <v>42312.874594907407</v>
      </c>
      <c r="S201" s="25">
        <v>42340.874594907407</v>
      </c>
    </row>
    <row r="202" spans="1:19" ht="60" x14ac:dyDescent="0.25">
      <c r="A202" s="18">
        <v>3372</v>
      </c>
      <c r="B202" s="9" t="s">
        <v>3371</v>
      </c>
      <c r="C202" s="3" t="s">
        <v>7482</v>
      </c>
      <c r="D202" s="22">
        <v>1000</v>
      </c>
      <c r="E202" s="23">
        <v>1035</v>
      </c>
      <c r="F202" s="27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24" t="s">
        <v>8314</v>
      </c>
      <c r="P202" s="24" t="s">
        <v>8315</v>
      </c>
      <c r="Q202" s="18">
        <v>38.33</v>
      </c>
      <c r="R202" s="25">
        <v>41855.548101851848</v>
      </c>
      <c r="S202" s="25">
        <v>41876.207638888889</v>
      </c>
    </row>
    <row r="203" spans="1:19" ht="75" x14ac:dyDescent="0.25">
      <c r="A203" s="18">
        <v>3376</v>
      </c>
      <c r="B203" s="9" t="s">
        <v>3375</v>
      </c>
      <c r="C203" s="3" t="s">
        <v>7486</v>
      </c>
      <c r="D203" s="22">
        <v>8000</v>
      </c>
      <c r="E203" s="23">
        <v>8001</v>
      </c>
      <c r="F203" s="27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24" t="s">
        <v>8314</v>
      </c>
      <c r="P203" s="24" t="s">
        <v>8315</v>
      </c>
      <c r="Q203" s="18">
        <v>421.11</v>
      </c>
      <c r="R203" s="25">
        <v>42059.701319444444</v>
      </c>
      <c r="S203" s="25">
        <v>42119.659652777773</v>
      </c>
    </row>
    <row r="204" spans="1:19" ht="75" x14ac:dyDescent="0.25">
      <c r="A204" s="18">
        <v>3380</v>
      </c>
      <c r="B204" s="9" t="s">
        <v>3379</v>
      </c>
      <c r="C204" s="3" t="s">
        <v>7490</v>
      </c>
      <c r="D204" s="22">
        <v>3000</v>
      </c>
      <c r="E204" s="23">
        <v>3133</v>
      </c>
      <c r="F204" s="27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24" t="s">
        <v>8314</v>
      </c>
      <c r="P204" s="24" t="s">
        <v>8315</v>
      </c>
      <c r="Q204" s="18">
        <v>111.89</v>
      </c>
      <c r="R204" s="25">
        <v>41937.95344907407</v>
      </c>
      <c r="S204" s="25">
        <v>41972.995115740734</v>
      </c>
    </row>
    <row r="205" spans="1:19" ht="75" x14ac:dyDescent="0.25">
      <c r="A205" s="18">
        <v>3381</v>
      </c>
      <c r="B205" s="9" t="s">
        <v>3380</v>
      </c>
      <c r="C205" s="3" t="s">
        <v>7491</v>
      </c>
      <c r="D205" s="22">
        <v>4000</v>
      </c>
      <c r="E205" s="23">
        <v>4090</v>
      </c>
      <c r="F205" s="27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24" t="s">
        <v>8314</v>
      </c>
      <c r="P205" s="24" t="s">
        <v>8315</v>
      </c>
      <c r="Q205" s="18">
        <v>85.21</v>
      </c>
      <c r="R205" s="25">
        <v>42044.184988425928</v>
      </c>
      <c r="S205" s="25">
        <v>42074.143321759257</v>
      </c>
    </row>
    <row r="206" spans="1:19" ht="75" x14ac:dyDescent="0.25">
      <c r="A206" s="18">
        <v>3383</v>
      </c>
      <c r="B206" s="9" t="s">
        <v>3382</v>
      </c>
      <c r="C206" s="3" t="s">
        <v>7493</v>
      </c>
      <c r="D206" s="22">
        <v>1750</v>
      </c>
      <c r="E206" s="23">
        <v>1955</v>
      </c>
      <c r="F206" s="27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24" t="s">
        <v>8314</v>
      </c>
      <c r="P206" s="24" t="s">
        <v>8315</v>
      </c>
      <c r="Q206" s="18">
        <v>65.17</v>
      </c>
      <c r="R206" s="25">
        <v>42524.782638888893</v>
      </c>
      <c r="S206" s="25">
        <v>42544.782638888893</v>
      </c>
    </row>
    <row r="207" spans="1:19" ht="75" x14ac:dyDescent="0.25">
      <c r="A207" s="18">
        <v>3384</v>
      </c>
      <c r="B207" s="9" t="s">
        <v>3383</v>
      </c>
      <c r="C207" s="3" t="s">
        <v>7494</v>
      </c>
      <c r="D207" s="22">
        <v>6000</v>
      </c>
      <c r="E207" s="23">
        <v>6000.66</v>
      </c>
      <c r="F207" s="27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24" t="s">
        <v>8314</v>
      </c>
      <c r="P207" s="24" t="s">
        <v>8315</v>
      </c>
      <c r="Q207" s="18">
        <v>93.76</v>
      </c>
      <c r="R207" s="25">
        <v>42292.087592592594</v>
      </c>
      <c r="S207" s="25">
        <v>42329.125</v>
      </c>
    </row>
    <row r="208" spans="1:19" ht="75" x14ac:dyDescent="0.25">
      <c r="A208" s="18">
        <v>3385</v>
      </c>
      <c r="B208" s="9" t="s">
        <v>3384</v>
      </c>
      <c r="C208" s="3" t="s">
        <v>7495</v>
      </c>
      <c r="D208" s="22">
        <v>2000</v>
      </c>
      <c r="E208" s="23">
        <v>2000</v>
      </c>
      <c r="F208" s="27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24" t="s">
        <v>8314</v>
      </c>
      <c r="P208" s="24" t="s">
        <v>8315</v>
      </c>
      <c r="Q208" s="18">
        <v>133.33000000000001</v>
      </c>
      <c r="R208" s="25">
        <v>41953.8675</v>
      </c>
      <c r="S208" s="25">
        <v>41983.8675</v>
      </c>
    </row>
    <row r="209" spans="1:19" ht="75" x14ac:dyDescent="0.25">
      <c r="A209" s="18">
        <v>3386</v>
      </c>
      <c r="B209" s="9" t="s">
        <v>3385</v>
      </c>
      <c r="C209" s="3" t="s">
        <v>7496</v>
      </c>
      <c r="D209" s="22">
        <v>2000</v>
      </c>
      <c r="E209" s="23">
        <v>2100</v>
      </c>
      <c r="F209" s="27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24" t="s">
        <v>8314</v>
      </c>
      <c r="P209" s="24" t="s">
        <v>8315</v>
      </c>
      <c r="Q209" s="18">
        <v>51.22</v>
      </c>
      <c r="R209" s="25">
        <v>41946.644745370373</v>
      </c>
      <c r="S209" s="25">
        <v>41976.644745370373</v>
      </c>
    </row>
    <row r="210" spans="1:19" ht="75" x14ac:dyDescent="0.25">
      <c r="A210" s="18">
        <v>3387</v>
      </c>
      <c r="B210" s="9" t="s">
        <v>3386</v>
      </c>
      <c r="C210" s="3" t="s">
        <v>7497</v>
      </c>
      <c r="D210" s="22">
        <v>3000</v>
      </c>
      <c r="E210" s="23">
        <v>3506</v>
      </c>
      <c r="F210" s="27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24" t="s">
        <v>8314</v>
      </c>
      <c r="P210" s="24" t="s">
        <v>8315</v>
      </c>
      <c r="Q210" s="18">
        <v>100.17</v>
      </c>
      <c r="R210" s="25">
        <v>41947.762592592589</v>
      </c>
      <c r="S210" s="25">
        <v>41987.762592592597</v>
      </c>
    </row>
    <row r="211" spans="1:19" ht="75" x14ac:dyDescent="0.25">
      <c r="A211" s="18">
        <v>3389</v>
      </c>
      <c r="B211" s="9" t="s">
        <v>3388</v>
      </c>
      <c r="C211" s="3" t="s">
        <v>7499</v>
      </c>
      <c r="D211" s="22">
        <v>10000</v>
      </c>
      <c r="E211" s="23">
        <v>11450</v>
      </c>
      <c r="F211" s="27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24" t="s">
        <v>8314</v>
      </c>
      <c r="P211" s="24" t="s">
        <v>8315</v>
      </c>
      <c r="Q211" s="18">
        <v>184.68</v>
      </c>
      <c r="R211" s="25">
        <v>42494.563449074078</v>
      </c>
      <c r="S211" s="25">
        <v>42524.563449074078</v>
      </c>
    </row>
    <row r="212" spans="1:19" ht="90" x14ac:dyDescent="0.25">
      <c r="A212" s="18">
        <v>3390</v>
      </c>
      <c r="B212" s="9" t="s">
        <v>3389</v>
      </c>
      <c r="C212" s="3" t="s">
        <v>7500</v>
      </c>
      <c r="D212" s="22">
        <v>1500</v>
      </c>
      <c r="E212" s="23">
        <v>1536</v>
      </c>
      <c r="F212" s="27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24" t="s">
        <v>8314</v>
      </c>
      <c r="P212" s="24" t="s">
        <v>8315</v>
      </c>
      <c r="Q212" s="18">
        <v>69.819999999999993</v>
      </c>
      <c r="R212" s="25">
        <v>41815.774826388886</v>
      </c>
      <c r="S212" s="25">
        <v>41830.774826388886</v>
      </c>
    </row>
    <row r="213" spans="1:19" ht="75" x14ac:dyDescent="0.25">
      <c r="A213" s="18">
        <v>3391</v>
      </c>
      <c r="B213" s="9" t="s">
        <v>3390</v>
      </c>
      <c r="C213" s="3" t="s">
        <v>7501</v>
      </c>
      <c r="D213" s="22">
        <v>500</v>
      </c>
      <c r="E213" s="23">
        <v>1115</v>
      </c>
      <c r="F213" s="27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24" t="s">
        <v>8314</v>
      </c>
      <c r="P213" s="24" t="s">
        <v>8315</v>
      </c>
      <c r="Q213" s="18">
        <v>61.94</v>
      </c>
      <c r="R213" s="25">
        <v>41830.545694444445</v>
      </c>
      <c r="S213" s="25">
        <v>41859.936111111114</v>
      </c>
    </row>
    <row r="214" spans="1:19" ht="75" x14ac:dyDescent="0.25">
      <c r="A214" s="18">
        <v>3393</v>
      </c>
      <c r="B214" s="9" t="s">
        <v>3392</v>
      </c>
      <c r="C214" s="3" t="s">
        <v>7503</v>
      </c>
      <c r="D214" s="22">
        <v>1500</v>
      </c>
      <c r="E214" s="23">
        <v>1587</v>
      </c>
      <c r="F214" s="27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24" t="s">
        <v>8314</v>
      </c>
      <c r="P214" s="24" t="s">
        <v>8315</v>
      </c>
      <c r="Q214" s="18">
        <v>36.07</v>
      </c>
      <c r="R214" s="25">
        <v>41923.921643518523</v>
      </c>
      <c r="S214" s="25">
        <v>41949.031944444447</v>
      </c>
    </row>
    <row r="215" spans="1:19" ht="60" x14ac:dyDescent="0.25">
      <c r="A215" s="18">
        <v>3396</v>
      </c>
      <c r="B215" s="9" t="s">
        <v>3395</v>
      </c>
      <c r="C215" s="3" t="s">
        <v>7506</v>
      </c>
      <c r="D215" s="22">
        <v>1500</v>
      </c>
      <c r="E215" s="23">
        <v>1565</v>
      </c>
      <c r="F215" s="27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24" t="s">
        <v>8314</v>
      </c>
      <c r="P215" s="24" t="s">
        <v>8315</v>
      </c>
      <c r="Q215" s="18">
        <v>55.89</v>
      </c>
      <c r="R215" s="25">
        <v>41764.44663194444</v>
      </c>
      <c r="S215" s="25">
        <v>41791.165972222225</v>
      </c>
    </row>
    <row r="216" spans="1:19" ht="75" x14ac:dyDescent="0.25">
      <c r="A216" s="18">
        <v>3398</v>
      </c>
      <c r="B216" s="9" t="s">
        <v>3397</v>
      </c>
      <c r="C216" s="3" t="s">
        <v>7508</v>
      </c>
      <c r="D216" s="22">
        <v>4000</v>
      </c>
      <c r="E216" s="23">
        <v>4443</v>
      </c>
      <c r="F216" s="27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24" t="s">
        <v>8314</v>
      </c>
      <c r="P216" s="24" t="s">
        <v>8315</v>
      </c>
      <c r="Q216" s="18">
        <v>68.349999999999994</v>
      </c>
      <c r="R216" s="25">
        <v>41941.75203703704</v>
      </c>
      <c r="S216" s="25">
        <v>41964.708333333328</v>
      </c>
    </row>
    <row r="217" spans="1:19" ht="75" x14ac:dyDescent="0.25">
      <c r="A217" s="18">
        <v>3400</v>
      </c>
      <c r="B217" s="9" t="s">
        <v>3399</v>
      </c>
      <c r="C217" s="3" t="s">
        <v>7510</v>
      </c>
      <c r="D217" s="22">
        <v>10000</v>
      </c>
      <c r="E217" s="23">
        <v>10041</v>
      </c>
      <c r="F217" s="27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24" t="s">
        <v>8314</v>
      </c>
      <c r="P217" s="24" t="s">
        <v>8315</v>
      </c>
      <c r="Q217" s="18">
        <v>118.13</v>
      </c>
      <c r="R217" s="25">
        <v>41834.953865740739</v>
      </c>
      <c r="S217" s="25">
        <v>41879.953865740739</v>
      </c>
    </row>
    <row r="218" spans="1:19" ht="75" x14ac:dyDescent="0.25">
      <c r="A218" s="18">
        <v>3402</v>
      </c>
      <c r="B218" s="9" t="s">
        <v>3401</v>
      </c>
      <c r="C218" s="3" t="s">
        <v>7512</v>
      </c>
      <c r="D218" s="22">
        <v>15000</v>
      </c>
      <c r="E218" s="23">
        <v>16465</v>
      </c>
      <c r="F218" s="27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24" t="s">
        <v>8314</v>
      </c>
      <c r="P218" s="24" t="s">
        <v>8315</v>
      </c>
      <c r="Q218" s="18">
        <v>99.79</v>
      </c>
      <c r="R218" s="25">
        <v>42290.61855324074</v>
      </c>
      <c r="S218" s="25">
        <v>42320.104861111111</v>
      </c>
    </row>
    <row r="219" spans="1:19" ht="90" x14ac:dyDescent="0.25">
      <c r="A219" s="18">
        <v>3404</v>
      </c>
      <c r="B219" s="9" t="s">
        <v>3403</v>
      </c>
      <c r="C219" s="3" t="s">
        <v>7514</v>
      </c>
      <c r="D219" s="22">
        <v>500</v>
      </c>
      <c r="E219" s="23">
        <v>610</v>
      </c>
      <c r="F219" s="27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24" t="s">
        <v>8314</v>
      </c>
      <c r="P219" s="24" t="s">
        <v>8315</v>
      </c>
      <c r="Q219" s="18">
        <v>203.33</v>
      </c>
      <c r="R219" s="25">
        <v>42152.503495370373</v>
      </c>
      <c r="S219" s="25">
        <v>42172.503495370373</v>
      </c>
    </row>
    <row r="220" spans="1:19" ht="60" x14ac:dyDescent="0.25">
      <c r="A220" s="18">
        <v>3406</v>
      </c>
      <c r="B220" s="9" t="s">
        <v>3405</v>
      </c>
      <c r="C220" s="3" t="s">
        <v>7516</v>
      </c>
      <c r="D220" s="22">
        <v>10000</v>
      </c>
      <c r="E220" s="23">
        <v>10031</v>
      </c>
      <c r="F220" s="27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24" t="s">
        <v>8314</v>
      </c>
      <c r="P220" s="24" t="s">
        <v>8315</v>
      </c>
      <c r="Q220" s="18">
        <v>110.23</v>
      </c>
      <c r="R220" s="25">
        <v>41791.492777777778</v>
      </c>
      <c r="S220" s="25">
        <v>41836.492777777778</v>
      </c>
    </row>
    <row r="221" spans="1:19" ht="75" x14ac:dyDescent="0.25">
      <c r="A221" s="18">
        <v>3408</v>
      </c>
      <c r="B221" s="9" t="s">
        <v>3407</v>
      </c>
      <c r="C221" s="3" t="s">
        <v>7518</v>
      </c>
      <c r="D221" s="22">
        <v>500</v>
      </c>
      <c r="E221" s="23">
        <v>1055</v>
      </c>
      <c r="F221" s="27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24" t="s">
        <v>8314</v>
      </c>
      <c r="P221" s="24" t="s">
        <v>8315</v>
      </c>
      <c r="Q221" s="18">
        <v>58.61</v>
      </c>
      <c r="R221" s="25">
        <v>41808.991944444446</v>
      </c>
      <c r="S221" s="25">
        <v>41838.991944444446</v>
      </c>
    </row>
    <row r="222" spans="1:19" ht="75" x14ac:dyDescent="0.25">
      <c r="A222" s="18">
        <v>3410</v>
      </c>
      <c r="B222" s="9" t="s">
        <v>3409</v>
      </c>
      <c r="C222" s="3" t="s">
        <v>7520</v>
      </c>
      <c r="D222" s="22">
        <v>3000</v>
      </c>
      <c r="E222" s="23">
        <v>3255</v>
      </c>
      <c r="F222" s="27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24" t="s">
        <v>8314</v>
      </c>
      <c r="P222" s="24" t="s">
        <v>8315</v>
      </c>
      <c r="Q222" s="18">
        <v>81.38</v>
      </c>
      <c r="R222" s="25">
        <v>42500.041550925926</v>
      </c>
      <c r="S222" s="25">
        <v>42527.291666666672</v>
      </c>
    </row>
    <row r="223" spans="1:19" ht="75" x14ac:dyDescent="0.25">
      <c r="A223" s="18">
        <v>3411</v>
      </c>
      <c r="B223" s="9" t="s">
        <v>3410</v>
      </c>
      <c r="C223" s="3" t="s">
        <v>7521</v>
      </c>
      <c r="D223" s="22">
        <v>15000</v>
      </c>
      <c r="E223" s="23">
        <v>15535</v>
      </c>
      <c r="F223" s="27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24" t="s">
        <v>8314</v>
      </c>
      <c r="P223" s="24" t="s">
        <v>8315</v>
      </c>
      <c r="Q223" s="18">
        <v>199.17</v>
      </c>
      <c r="R223" s="25">
        <v>42265.022824074069</v>
      </c>
      <c r="S223" s="25">
        <v>42285.022824074069</v>
      </c>
    </row>
    <row r="224" spans="1:19" ht="90" x14ac:dyDescent="0.25">
      <c r="A224" s="18">
        <v>3413</v>
      </c>
      <c r="B224" s="9" t="s">
        <v>3412</v>
      </c>
      <c r="C224" s="3" t="s">
        <v>7523</v>
      </c>
      <c r="D224" s="22">
        <v>500</v>
      </c>
      <c r="E224" s="23">
        <v>650</v>
      </c>
      <c r="F224" s="27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24" t="s">
        <v>8314</v>
      </c>
      <c r="P224" s="24" t="s">
        <v>8315</v>
      </c>
      <c r="Q224" s="18">
        <v>46.43</v>
      </c>
      <c r="R224" s="25">
        <v>42053.733078703706</v>
      </c>
      <c r="S224" s="25">
        <v>42063.207638888889</v>
      </c>
    </row>
    <row r="225" spans="1:19" ht="75" x14ac:dyDescent="0.25">
      <c r="A225" s="18">
        <v>3414</v>
      </c>
      <c r="B225" s="9" t="s">
        <v>3413</v>
      </c>
      <c r="C225" s="3" t="s">
        <v>7524</v>
      </c>
      <c r="D225" s="22">
        <v>3000</v>
      </c>
      <c r="E225" s="23">
        <v>3105</v>
      </c>
      <c r="F225" s="27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24" t="s">
        <v>8314</v>
      </c>
      <c r="P225" s="24" t="s">
        <v>8315</v>
      </c>
      <c r="Q225" s="18">
        <v>70.569999999999993</v>
      </c>
      <c r="R225" s="25">
        <v>42675.832465277781</v>
      </c>
      <c r="S225" s="25">
        <v>42705.332638888889</v>
      </c>
    </row>
    <row r="226" spans="1:19" ht="60" x14ac:dyDescent="0.25">
      <c r="A226" s="18">
        <v>3415</v>
      </c>
      <c r="B226" s="9" t="s">
        <v>3414</v>
      </c>
      <c r="C226" s="3" t="s">
        <v>7525</v>
      </c>
      <c r="D226" s="22">
        <v>200</v>
      </c>
      <c r="E226" s="23">
        <v>200</v>
      </c>
      <c r="F226" s="27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24" t="s">
        <v>8314</v>
      </c>
      <c r="P226" s="24" t="s">
        <v>8315</v>
      </c>
      <c r="Q226" s="18">
        <v>22.22</v>
      </c>
      <c r="R226" s="25">
        <v>42467.144166666665</v>
      </c>
      <c r="S226" s="25">
        <v>42477.979166666672</v>
      </c>
    </row>
    <row r="227" spans="1:19" ht="75" x14ac:dyDescent="0.25">
      <c r="A227" s="18">
        <v>3417</v>
      </c>
      <c r="B227" s="9" t="s">
        <v>3416</v>
      </c>
      <c r="C227" s="3" t="s">
        <v>7527</v>
      </c>
      <c r="D227" s="22">
        <v>1700</v>
      </c>
      <c r="E227" s="23">
        <v>1700.01</v>
      </c>
      <c r="F227" s="27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24" t="s">
        <v>8314</v>
      </c>
      <c r="P227" s="24" t="s">
        <v>8315</v>
      </c>
      <c r="Q227" s="18">
        <v>37.78</v>
      </c>
      <c r="R227" s="25">
        <v>41894.91375</v>
      </c>
      <c r="S227" s="25">
        <v>41938.029861111114</v>
      </c>
    </row>
    <row r="228" spans="1:19" ht="75" x14ac:dyDescent="0.25">
      <c r="A228" s="18">
        <v>3418</v>
      </c>
      <c r="B228" s="9" t="s">
        <v>3417</v>
      </c>
      <c r="C228" s="3" t="s">
        <v>7528</v>
      </c>
      <c r="D228" s="22">
        <v>4000</v>
      </c>
      <c r="E228" s="23">
        <v>4035</v>
      </c>
      <c r="F228" s="27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24" t="s">
        <v>8314</v>
      </c>
      <c r="P228" s="24" t="s">
        <v>8315</v>
      </c>
      <c r="Q228" s="18">
        <v>72.05</v>
      </c>
      <c r="R228" s="25">
        <v>41752.83457175926</v>
      </c>
      <c r="S228" s="25">
        <v>41782.83457175926</v>
      </c>
    </row>
    <row r="229" spans="1:19" ht="75" x14ac:dyDescent="0.25">
      <c r="A229" s="18">
        <v>3421</v>
      </c>
      <c r="B229" s="9" t="s">
        <v>3420</v>
      </c>
      <c r="C229" s="3" t="s">
        <v>7531</v>
      </c>
      <c r="D229" s="22">
        <v>10000</v>
      </c>
      <c r="E229" s="23">
        <v>10115</v>
      </c>
      <c r="F229" s="27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24" t="s">
        <v>8314</v>
      </c>
      <c r="P229" s="24" t="s">
        <v>8315</v>
      </c>
      <c r="Q229" s="18">
        <v>103.21</v>
      </c>
      <c r="R229" s="25">
        <v>42037.791238425925</v>
      </c>
      <c r="S229" s="25">
        <v>42067.791238425925</v>
      </c>
    </row>
    <row r="230" spans="1:19" ht="60" x14ac:dyDescent="0.25">
      <c r="A230" s="18">
        <v>3423</v>
      </c>
      <c r="B230" s="9" t="s">
        <v>3422</v>
      </c>
      <c r="C230" s="3" t="s">
        <v>7533</v>
      </c>
      <c r="D230" s="22">
        <v>250</v>
      </c>
      <c r="E230" s="23">
        <v>350</v>
      </c>
      <c r="F230" s="27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24" t="s">
        <v>8314</v>
      </c>
      <c r="P230" s="24" t="s">
        <v>8315</v>
      </c>
      <c r="Q230" s="18">
        <v>35</v>
      </c>
      <c r="R230" s="25">
        <v>42088.911354166667</v>
      </c>
      <c r="S230" s="25">
        <v>42118.911354166667</v>
      </c>
    </row>
    <row r="231" spans="1:19" ht="75" x14ac:dyDescent="0.25">
      <c r="A231" s="18">
        <v>3424</v>
      </c>
      <c r="B231" s="9" t="s">
        <v>3423</v>
      </c>
      <c r="C231" s="3" t="s">
        <v>7534</v>
      </c>
      <c r="D231" s="22">
        <v>6000</v>
      </c>
      <c r="E231" s="23">
        <v>6215</v>
      </c>
      <c r="F231" s="27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24" t="s">
        <v>8314</v>
      </c>
      <c r="P231" s="24" t="s">
        <v>8315</v>
      </c>
      <c r="Q231" s="18">
        <v>81.78</v>
      </c>
      <c r="R231" s="25">
        <v>42018.676898148144</v>
      </c>
      <c r="S231" s="25">
        <v>42040.290972222225</v>
      </c>
    </row>
    <row r="232" spans="1:19" ht="90" x14ac:dyDescent="0.25">
      <c r="A232" s="18">
        <v>3425</v>
      </c>
      <c r="B232" s="9" t="s">
        <v>3424</v>
      </c>
      <c r="C232" s="3" t="s">
        <v>7535</v>
      </c>
      <c r="D232" s="22">
        <v>30000</v>
      </c>
      <c r="E232" s="23">
        <v>30891.1</v>
      </c>
      <c r="F232" s="27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24" t="s">
        <v>8314</v>
      </c>
      <c r="P232" s="24" t="s">
        <v>8315</v>
      </c>
      <c r="Q232" s="18">
        <v>297.02999999999997</v>
      </c>
      <c r="R232" s="25">
        <v>41884.617314814815</v>
      </c>
      <c r="S232" s="25">
        <v>41916.617314814815</v>
      </c>
    </row>
    <row r="233" spans="1:19" ht="75" x14ac:dyDescent="0.25">
      <c r="A233" s="18">
        <v>3426</v>
      </c>
      <c r="B233" s="9" t="s">
        <v>3425</v>
      </c>
      <c r="C233" s="3" t="s">
        <v>7536</v>
      </c>
      <c r="D233" s="22">
        <v>3750</v>
      </c>
      <c r="E233" s="23">
        <v>4055</v>
      </c>
      <c r="F233" s="27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24" t="s">
        <v>8314</v>
      </c>
      <c r="P233" s="24" t="s">
        <v>8315</v>
      </c>
      <c r="Q233" s="18">
        <v>46.61</v>
      </c>
      <c r="R233" s="25">
        <v>41884.056747685187</v>
      </c>
      <c r="S233" s="25">
        <v>41903.083333333336</v>
      </c>
    </row>
    <row r="234" spans="1:19" ht="75" x14ac:dyDescent="0.25">
      <c r="A234" s="18">
        <v>3431</v>
      </c>
      <c r="B234" s="9" t="s">
        <v>3430</v>
      </c>
      <c r="C234" s="3" t="s">
        <v>7541</v>
      </c>
      <c r="D234" s="22">
        <v>2000</v>
      </c>
      <c r="E234" s="23">
        <v>2000</v>
      </c>
      <c r="F234" s="27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24" t="s">
        <v>8314</v>
      </c>
      <c r="P234" s="24" t="s">
        <v>8315</v>
      </c>
      <c r="Q234" s="18">
        <v>95.24</v>
      </c>
      <c r="R234" s="25">
        <v>41839.730937500004</v>
      </c>
      <c r="S234" s="25">
        <v>41869.730937500004</v>
      </c>
    </row>
    <row r="235" spans="1:19" ht="75" x14ac:dyDescent="0.25">
      <c r="A235" s="18">
        <v>3432</v>
      </c>
      <c r="B235" s="9" t="s">
        <v>3431</v>
      </c>
      <c r="C235" s="3" t="s">
        <v>7542</v>
      </c>
      <c r="D235" s="22">
        <v>2000</v>
      </c>
      <c r="E235" s="23">
        <v>2193</v>
      </c>
      <c r="F235" s="27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24" t="s">
        <v>8314</v>
      </c>
      <c r="P235" s="24" t="s">
        <v>8315</v>
      </c>
      <c r="Q235" s="18">
        <v>52.21</v>
      </c>
      <c r="R235" s="25">
        <v>42380.581180555557</v>
      </c>
      <c r="S235" s="25">
        <v>42405.916666666672</v>
      </c>
    </row>
    <row r="236" spans="1:19" ht="45" x14ac:dyDescent="0.25">
      <c r="A236" s="18">
        <v>3433</v>
      </c>
      <c r="B236" s="9" t="s">
        <v>3432</v>
      </c>
      <c r="C236" s="3" t="s">
        <v>7543</v>
      </c>
      <c r="D236" s="22">
        <v>9500</v>
      </c>
      <c r="E236" s="23">
        <v>9525</v>
      </c>
      <c r="F236" s="27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24" t="s">
        <v>8314</v>
      </c>
      <c r="P236" s="24" t="s">
        <v>8315</v>
      </c>
      <c r="Q236" s="18">
        <v>134.15</v>
      </c>
      <c r="R236" s="25">
        <v>41776.063136574077</v>
      </c>
      <c r="S236" s="25">
        <v>41807.125</v>
      </c>
    </row>
    <row r="237" spans="1:19" ht="75" x14ac:dyDescent="0.25">
      <c r="A237" s="18">
        <v>3434</v>
      </c>
      <c r="B237" s="9" t="s">
        <v>3433</v>
      </c>
      <c r="C237" s="3" t="s">
        <v>7544</v>
      </c>
      <c r="D237" s="22">
        <v>10000</v>
      </c>
      <c r="E237" s="23">
        <v>10555</v>
      </c>
      <c r="F237" s="27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24" t="s">
        <v>8314</v>
      </c>
      <c r="P237" s="24" t="s">
        <v>8315</v>
      </c>
      <c r="Q237" s="18">
        <v>62.83</v>
      </c>
      <c r="R237" s="25">
        <v>41800.380428240744</v>
      </c>
      <c r="S237" s="25">
        <v>41830.380428240744</v>
      </c>
    </row>
    <row r="238" spans="1:19" ht="90" x14ac:dyDescent="0.25">
      <c r="A238" s="18">
        <v>3435</v>
      </c>
      <c r="B238" s="9" t="s">
        <v>3434</v>
      </c>
      <c r="C238" s="3" t="s">
        <v>7545</v>
      </c>
      <c r="D238" s="22">
        <v>1000</v>
      </c>
      <c r="E238" s="23">
        <v>1120</v>
      </c>
      <c r="F238" s="27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24" t="s">
        <v>8314</v>
      </c>
      <c r="P238" s="24" t="s">
        <v>8315</v>
      </c>
      <c r="Q238" s="18">
        <v>58.95</v>
      </c>
      <c r="R238" s="25">
        <v>42572.61681712963</v>
      </c>
      <c r="S238" s="25">
        <v>42589.125</v>
      </c>
    </row>
    <row r="239" spans="1:19" ht="75" x14ac:dyDescent="0.25">
      <c r="A239" s="18">
        <v>3436</v>
      </c>
      <c r="B239" s="9" t="s">
        <v>3435</v>
      </c>
      <c r="C239" s="3" t="s">
        <v>7546</v>
      </c>
      <c r="D239" s="22">
        <v>5000</v>
      </c>
      <c r="E239" s="23">
        <v>5295</v>
      </c>
      <c r="F239" s="27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24" t="s">
        <v>8314</v>
      </c>
      <c r="P239" s="24" t="s">
        <v>8315</v>
      </c>
      <c r="Q239" s="18">
        <v>143.11000000000001</v>
      </c>
      <c r="R239" s="25">
        <v>41851.541585648149</v>
      </c>
      <c r="S239" s="25">
        <v>41872.686111111114</v>
      </c>
    </row>
    <row r="240" spans="1:19" ht="90" x14ac:dyDescent="0.25">
      <c r="A240" s="18">
        <v>3437</v>
      </c>
      <c r="B240" s="9" t="s">
        <v>3436</v>
      </c>
      <c r="C240" s="3" t="s">
        <v>7547</v>
      </c>
      <c r="D240" s="22">
        <v>3000</v>
      </c>
      <c r="E240" s="23">
        <v>3030</v>
      </c>
      <c r="F240" s="27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24" t="s">
        <v>8314</v>
      </c>
      <c r="P240" s="24" t="s">
        <v>8315</v>
      </c>
      <c r="Q240" s="18">
        <v>84.17</v>
      </c>
      <c r="R240" s="25">
        <v>42205.710879629631</v>
      </c>
      <c r="S240" s="25">
        <v>42235.710879629631</v>
      </c>
    </row>
    <row r="241" spans="1:19" ht="45" x14ac:dyDescent="0.25">
      <c r="A241" s="18">
        <v>3439</v>
      </c>
      <c r="B241" s="9" t="s">
        <v>3438</v>
      </c>
      <c r="C241" s="3" t="s">
        <v>7549</v>
      </c>
      <c r="D241" s="22">
        <v>1200</v>
      </c>
      <c r="E241" s="23">
        <v>1616.14</v>
      </c>
      <c r="F241" s="27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24" t="s">
        <v>8314</v>
      </c>
      <c r="P241" s="24" t="s">
        <v>8315</v>
      </c>
      <c r="Q241" s="18">
        <v>89.79</v>
      </c>
      <c r="R241" s="25">
        <v>42374.911226851851</v>
      </c>
      <c r="S241" s="25">
        <v>42388.207638888889</v>
      </c>
    </row>
    <row r="242" spans="1:19" ht="75" x14ac:dyDescent="0.25">
      <c r="A242" s="18">
        <v>3440</v>
      </c>
      <c r="B242" s="9" t="s">
        <v>3439</v>
      </c>
      <c r="C242" s="3" t="s">
        <v>7550</v>
      </c>
      <c r="D242" s="22">
        <v>5000</v>
      </c>
      <c r="E242" s="23">
        <v>5260.92</v>
      </c>
      <c r="F242" s="27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24" t="s">
        <v>8314</v>
      </c>
      <c r="P242" s="24" t="s">
        <v>8315</v>
      </c>
      <c r="Q242" s="18">
        <v>64.16</v>
      </c>
      <c r="R242" s="25">
        <v>41809.12300925926</v>
      </c>
      <c r="S242" s="25">
        <v>41831.677083333336</v>
      </c>
    </row>
    <row r="243" spans="1:19" ht="75" x14ac:dyDescent="0.25">
      <c r="A243" s="18">
        <v>3441</v>
      </c>
      <c r="B243" s="9" t="s">
        <v>3440</v>
      </c>
      <c r="C243" s="3" t="s">
        <v>7551</v>
      </c>
      <c r="D243" s="22">
        <v>2500</v>
      </c>
      <c r="E243" s="23">
        <v>2565</v>
      </c>
      <c r="F243" s="27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24" t="s">
        <v>8314</v>
      </c>
      <c r="P243" s="24" t="s">
        <v>8315</v>
      </c>
      <c r="Q243" s="18">
        <v>59.65</v>
      </c>
      <c r="R243" s="25">
        <v>42294.429641203707</v>
      </c>
      <c r="S243" s="25">
        <v>42321.845138888893</v>
      </c>
    </row>
    <row r="244" spans="1:19" ht="75" x14ac:dyDescent="0.25">
      <c r="A244" s="18">
        <v>3442</v>
      </c>
      <c r="B244" s="9" t="s">
        <v>3441</v>
      </c>
      <c r="C244" s="3" t="s">
        <v>7552</v>
      </c>
      <c r="D244" s="22">
        <v>250</v>
      </c>
      <c r="E244" s="23">
        <v>250</v>
      </c>
      <c r="F244" s="27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24" t="s">
        <v>8314</v>
      </c>
      <c r="P244" s="24" t="s">
        <v>8315</v>
      </c>
      <c r="Q244" s="18">
        <v>31.25</v>
      </c>
      <c r="R244" s="25">
        <v>42124.841111111105</v>
      </c>
      <c r="S244" s="25">
        <v>42154.841111111105</v>
      </c>
    </row>
    <row r="245" spans="1:19" ht="75" x14ac:dyDescent="0.25">
      <c r="A245" s="18">
        <v>3443</v>
      </c>
      <c r="B245" s="9" t="s">
        <v>3442</v>
      </c>
      <c r="C245" s="3" t="s">
        <v>7553</v>
      </c>
      <c r="D245" s="22">
        <v>1000</v>
      </c>
      <c r="E245" s="23">
        <v>1855</v>
      </c>
      <c r="F245" s="27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24" t="s">
        <v>8314</v>
      </c>
      <c r="P245" s="24" t="s">
        <v>8315</v>
      </c>
      <c r="Q245" s="18">
        <v>41.22</v>
      </c>
      <c r="R245" s="25">
        <v>41861.524837962963</v>
      </c>
      <c r="S245" s="25">
        <v>41891.524837962963</v>
      </c>
    </row>
    <row r="246" spans="1:19" ht="45" x14ac:dyDescent="0.25">
      <c r="A246" s="18">
        <v>3447</v>
      </c>
      <c r="B246" s="9" t="s">
        <v>3446</v>
      </c>
      <c r="C246" s="3" t="s">
        <v>7557</v>
      </c>
      <c r="D246" s="22">
        <v>1000</v>
      </c>
      <c r="E246" s="23">
        <v>1078</v>
      </c>
      <c r="F246" s="27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24" t="s">
        <v>8314</v>
      </c>
      <c r="P246" s="24" t="s">
        <v>8315</v>
      </c>
      <c r="Q246" s="18">
        <v>77</v>
      </c>
      <c r="R246" s="25">
        <v>42402.889027777783</v>
      </c>
      <c r="S246" s="25">
        <v>42447.847361111111</v>
      </c>
    </row>
    <row r="247" spans="1:19" ht="75" x14ac:dyDescent="0.25">
      <c r="A247" s="18">
        <v>3448</v>
      </c>
      <c r="B247" s="9" t="s">
        <v>3447</v>
      </c>
      <c r="C247" s="3" t="s">
        <v>7558</v>
      </c>
      <c r="D247" s="22">
        <v>2100</v>
      </c>
      <c r="E247" s="23">
        <v>2305</v>
      </c>
      <c r="F247" s="27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24" t="s">
        <v>8314</v>
      </c>
      <c r="P247" s="24" t="s">
        <v>8315</v>
      </c>
      <c r="Q247" s="18">
        <v>51.22</v>
      </c>
      <c r="R247" s="25">
        <v>41960.119085648148</v>
      </c>
      <c r="S247" s="25">
        <v>41990.119085648148</v>
      </c>
    </row>
    <row r="248" spans="1:19" ht="60" x14ac:dyDescent="0.25">
      <c r="A248" s="18">
        <v>3449</v>
      </c>
      <c r="B248" s="9" t="s">
        <v>3448</v>
      </c>
      <c r="C248" s="3" t="s">
        <v>7559</v>
      </c>
      <c r="D248" s="22">
        <v>800</v>
      </c>
      <c r="E248" s="23">
        <v>1365</v>
      </c>
      <c r="F248" s="27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24" t="s">
        <v>8314</v>
      </c>
      <c r="P248" s="24" t="s">
        <v>8315</v>
      </c>
      <c r="Q248" s="18">
        <v>68.25</v>
      </c>
      <c r="R248" s="25">
        <v>42532.052523148144</v>
      </c>
      <c r="S248" s="25">
        <v>42560.166666666672</v>
      </c>
    </row>
    <row r="249" spans="1:19" ht="75" x14ac:dyDescent="0.25">
      <c r="A249" s="18">
        <v>3451</v>
      </c>
      <c r="B249" s="9" t="s">
        <v>3450</v>
      </c>
      <c r="C249" s="3" t="s">
        <v>7561</v>
      </c>
      <c r="D249" s="22">
        <v>650</v>
      </c>
      <c r="E249" s="23">
        <v>658</v>
      </c>
      <c r="F249" s="27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24" t="s">
        <v>8314</v>
      </c>
      <c r="P249" s="24" t="s">
        <v>8315</v>
      </c>
      <c r="Q249" s="18">
        <v>41.13</v>
      </c>
      <c r="R249" s="25">
        <v>42088.723692129628</v>
      </c>
      <c r="S249" s="25">
        <v>42115.723692129628</v>
      </c>
    </row>
    <row r="250" spans="1:19" ht="75" x14ac:dyDescent="0.25">
      <c r="A250" s="18">
        <v>3452</v>
      </c>
      <c r="B250" s="9" t="s">
        <v>3451</v>
      </c>
      <c r="C250" s="3" t="s">
        <v>7562</v>
      </c>
      <c r="D250" s="22">
        <v>1000</v>
      </c>
      <c r="E250" s="23">
        <v>1532</v>
      </c>
      <c r="F250" s="27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24" t="s">
        <v>8314</v>
      </c>
      <c r="P250" s="24" t="s">
        <v>8315</v>
      </c>
      <c r="Q250" s="18">
        <v>41.41</v>
      </c>
      <c r="R250" s="25">
        <v>41820.639189814814</v>
      </c>
      <c r="S250" s="25">
        <v>41843.165972222225</v>
      </c>
    </row>
    <row r="251" spans="1:19" ht="75" x14ac:dyDescent="0.25">
      <c r="A251" s="18">
        <v>3455</v>
      </c>
      <c r="B251" s="9" t="s">
        <v>3454</v>
      </c>
      <c r="C251" s="3" t="s">
        <v>7565</v>
      </c>
      <c r="D251" s="22">
        <v>10000</v>
      </c>
      <c r="E251" s="23">
        <v>10065</v>
      </c>
      <c r="F251" s="27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24" t="s">
        <v>8314</v>
      </c>
      <c r="P251" s="24" t="s">
        <v>8315</v>
      </c>
      <c r="Q251" s="18">
        <v>145.87</v>
      </c>
      <c r="R251" s="25">
        <v>42626.7503125</v>
      </c>
      <c r="S251" s="25">
        <v>42656.7503125</v>
      </c>
    </row>
    <row r="252" spans="1:19" ht="75" x14ac:dyDescent="0.25">
      <c r="A252" s="18">
        <v>3456</v>
      </c>
      <c r="B252" s="9" t="s">
        <v>3455</v>
      </c>
      <c r="C252" s="3" t="s">
        <v>7566</v>
      </c>
      <c r="D252" s="22">
        <v>3000</v>
      </c>
      <c r="E252" s="23">
        <v>5739</v>
      </c>
      <c r="F252" s="27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24" t="s">
        <v>8314</v>
      </c>
      <c r="P252" s="24" t="s">
        <v>8315</v>
      </c>
      <c r="Q252" s="18">
        <v>358.69</v>
      </c>
      <c r="R252" s="25">
        <v>41821.205636574072</v>
      </c>
      <c r="S252" s="25">
        <v>41852.290972222225</v>
      </c>
    </row>
    <row r="253" spans="1:19" ht="45" x14ac:dyDescent="0.25">
      <c r="A253" s="18">
        <v>3457</v>
      </c>
      <c r="B253" s="9" t="s">
        <v>3456</v>
      </c>
      <c r="C253" s="3" t="s">
        <v>7567</v>
      </c>
      <c r="D253" s="22">
        <v>2000</v>
      </c>
      <c r="E253" s="23">
        <v>2804</v>
      </c>
      <c r="F253" s="27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24" t="s">
        <v>8314</v>
      </c>
      <c r="P253" s="24" t="s">
        <v>8315</v>
      </c>
      <c r="Q253" s="18">
        <v>50.98</v>
      </c>
      <c r="R253" s="25">
        <v>42016.706678240742</v>
      </c>
      <c r="S253" s="25">
        <v>42047.249305555553</v>
      </c>
    </row>
    <row r="254" spans="1:19" ht="75" x14ac:dyDescent="0.25">
      <c r="A254" s="18">
        <v>3458</v>
      </c>
      <c r="B254" s="9" t="s">
        <v>3457</v>
      </c>
      <c r="C254" s="3" t="s">
        <v>7568</v>
      </c>
      <c r="D254" s="22">
        <v>978</v>
      </c>
      <c r="E254" s="23">
        <v>1216</v>
      </c>
      <c r="F254" s="27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24" t="s">
        <v>8314</v>
      </c>
      <c r="P254" s="24" t="s">
        <v>8315</v>
      </c>
      <c r="Q254" s="18">
        <v>45.04</v>
      </c>
      <c r="R254" s="25">
        <v>42011.202581018515</v>
      </c>
      <c r="S254" s="25">
        <v>42038.185416666667</v>
      </c>
    </row>
    <row r="255" spans="1:19" ht="75" x14ac:dyDescent="0.25">
      <c r="A255" s="18">
        <v>3461</v>
      </c>
      <c r="B255" s="9" t="s">
        <v>3460</v>
      </c>
      <c r="C255" s="3" t="s">
        <v>7571</v>
      </c>
      <c r="D255" s="22">
        <v>500</v>
      </c>
      <c r="E255" s="23">
        <v>695</v>
      </c>
      <c r="F255" s="27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24" t="s">
        <v>8314</v>
      </c>
      <c r="P255" s="24" t="s">
        <v>8315</v>
      </c>
      <c r="Q255" s="18">
        <v>57.92</v>
      </c>
      <c r="R255" s="25">
        <v>42643.632858796293</v>
      </c>
      <c r="S255" s="25">
        <v>42672.125</v>
      </c>
    </row>
    <row r="256" spans="1:19" ht="60" x14ac:dyDescent="0.25">
      <c r="A256" s="18">
        <v>3462</v>
      </c>
      <c r="B256" s="9" t="s">
        <v>3461</v>
      </c>
      <c r="C256" s="3" t="s">
        <v>7572</v>
      </c>
      <c r="D256" s="22">
        <v>250</v>
      </c>
      <c r="E256" s="23">
        <v>505</v>
      </c>
      <c r="F256" s="27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24" t="s">
        <v>8314</v>
      </c>
      <c r="P256" s="24" t="s">
        <v>8315</v>
      </c>
      <c r="Q256" s="18">
        <v>29.71</v>
      </c>
      <c r="R256" s="25">
        <v>42179.898472222223</v>
      </c>
      <c r="S256" s="25">
        <v>42195.75</v>
      </c>
    </row>
    <row r="257" spans="1:19" ht="90" x14ac:dyDescent="0.25">
      <c r="A257" s="18">
        <v>3464</v>
      </c>
      <c r="B257" s="9" t="s">
        <v>3463</v>
      </c>
      <c r="C257" s="3" t="s">
        <v>7574</v>
      </c>
      <c r="D257" s="22">
        <v>5000</v>
      </c>
      <c r="E257" s="23">
        <v>5116.18</v>
      </c>
      <c r="F257" s="27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24" t="s">
        <v>8314</v>
      </c>
      <c r="P257" s="24" t="s">
        <v>8315</v>
      </c>
      <c r="Q257" s="18">
        <v>55.01</v>
      </c>
      <c r="R257" s="25">
        <v>42575.130057870367</v>
      </c>
      <c r="S257" s="25">
        <v>42605.130057870367</v>
      </c>
    </row>
    <row r="258" spans="1:19" ht="60" x14ac:dyDescent="0.25">
      <c r="A258" s="18">
        <v>3466</v>
      </c>
      <c r="B258" s="9" t="s">
        <v>3465</v>
      </c>
      <c r="C258" s="3" t="s">
        <v>7576</v>
      </c>
      <c r="D258" s="22">
        <v>3500</v>
      </c>
      <c r="E258" s="23">
        <v>4450</v>
      </c>
      <c r="F258" s="27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24" t="s">
        <v>8314</v>
      </c>
      <c r="P258" s="24" t="s">
        <v>8315</v>
      </c>
      <c r="Q258" s="18">
        <v>72.95</v>
      </c>
      <c r="R258" s="25">
        <v>42420.019097222219</v>
      </c>
      <c r="S258" s="25">
        <v>42479.977430555555</v>
      </c>
    </row>
    <row r="259" spans="1:19" x14ac:dyDescent="0.25">
      <c r="A259" s="18">
        <v>3467</v>
      </c>
      <c r="B259" s="9" t="s">
        <v>3466</v>
      </c>
      <c r="C259" s="3" t="s">
        <v>7577</v>
      </c>
      <c r="D259" s="22">
        <v>3000</v>
      </c>
      <c r="E259" s="23">
        <v>3030</v>
      </c>
      <c r="F259" s="27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24" t="s">
        <v>8314</v>
      </c>
      <c r="P259" s="24" t="s">
        <v>8315</v>
      </c>
      <c r="Q259" s="18">
        <v>64.47</v>
      </c>
      <c r="R259" s="25">
        <v>42053.671666666662</v>
      </c>
      <c r="S259" s="25">
        <v>42083.630000000005</v>
      </c>
    </row>
    <row r="260" spans="1:19" ht="60" x14ac:dyDescent="0.25">
      <c r="A260" s="18">
        <v>3468</v>
      </c>
      <c r="B260" s="9" t="s">
        <v>3467</v>
      </c>
      <c r="C260" s="3" t="s">
        <v>7578</v>
      </c>
      <c r="D260" s="22">
        <v>10000</v>
      </c>
      <c r="E260" s="23">
        <v>12178</v>
      </c>
      <c r="F260" s="27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24" t="s">
        <v>8314</v>
      </c>
      <c r="P260" s="24" t="s">
        <v>8315</v>
      </c>
      <c r="Q260" s="18">
        <v>716.35</v>
      </c>
      <c r="R260" s="25">
        <v>42605.765381944439</v>
      </c>
      <c r="S260" s="25">
        <v>42634.125</v>
      </c>
    </row>
    <row r="261" spans="1:19" ht="75" x14ac:dyDescent="0.25">
      <c r="A261" s="18">
        <v>3469</v>
      </c>
      <c r="B261" s="9" t="s">
        <v>3468</v>
      </c>
      <c r="C261" s="3" t="s">
        <v>7579</v>
      </c>
      <c r="D261" s="22">
        <v>2800</v>
      </c>
      <c r="E261" s="23">
        <v>3175</v>
      </c>
      <c r="F261" s="27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24" t="s">
        <v>8314</v>
      </c>
      <c r="P261" s="24" t="s">
        <v>8315</v>
      </c>
      <c r="Q261" s="18">
        <v>50.4</v>
      </c>
      <c r="R261" s="25">
        <v>42458.641724537039</v>
      </c>
      <c r="S261" s="25">
        <v>42488.641724537039</v>
      </c>
    </row>
    <row r="262" spans="1:19" ht="60" x14ac:dyDescent="0.25">
      <c r="A262" s="18">
        <v>3470</v>
      </c>
      <c r="B262" s="9" t="s">
        <v>3469</v>
      </c>
      <c r="C262" s="3" t="s">
        <v>7580</v>
      </c>
      <c r="D262" s="22">
        <v>250</v>
      </c>
      <c r="E262" s="23">
        <v>375</v>
      </c>
      <c r="F262" s="27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24" t="s">
        <v>8314</v>
      </c>
      <c r="P262" s="24" t="s">
        <v>8315</v>
      </c>
      <c r="Q262" s="18">
        <v>41.67</v>
      </c>
      <c r="R262" s="25">
        <v>42529.022013888884</v>
      </c>
      <c r="S262" s="25">
        <v>42566.901388888888</v>
      </c>
    </row>
    <row r="263" spans="1:19" ht="75" x14ac:dyDescent="0.25">
      <c r="A263" s="18">
        <v>3472</v>
      </c>
      <c r="B263" s="9" t="s">
        <v>3471</v>
      </c>
      <c r="C263" s="3" t="s">
        <v>7582</v>
      </c>
      <c r="D263" s="22">
        <v>2000</v>
      </c>
      <c r="E263" s="23">
        <v>2041</v>
      </c>
      <c r="F263" s="27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24" t="s">
        <v>8314</v>
      </c>
      <c r="P263" s="24" t="s">
        <v>8315</v>
      </c>
      <c r="Q263" s="18">
        <v>88.74</v>
      </c>
      <c r="R263" s="25">
        <v>41928.170497685183</v>
      </c>
      <c r="S263" s="25">
        <v>41949.249305555553</v>
      </c>
    </row>
    <row r="264" spans="1:19" ht="75" x14ac:dyDescent="0.25">
      <c r="A264" s="18">
        <v>3473</v>
      </c>
      <c r="B264" s="9" t="s">
        <v>3472</v>
      </c>
      <c r="C264" s="3" t="s">
        <v>7583</v>
      </c>
      <c r="D264" s="22">
        <v>4900</v>
      </c>
      <c r="E264" s="23">
        <v>4900</v>
      </c>
      <c r="F264" s="27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24" t="s">
        <v>8314</v>
      </c>
      <c r="P264" s="24" t="s">
        <v>8315</v>
      </c>
      <c r="Q264" s="18">
        <v>148.47999999999999</v>
      </c>
      <c r="R264" s="25">
        <v>42062.834444444445</v>
      </c>
      <c r="S264" s="25">
        <v>42083.852083333331</v>
      </c>
    </row>
    <row r="265" spans="1:19" ht="75" x14ac:dyDescent="0.25">
      <c r="A265" s="18">
        <v>3476</v>
      </c>
      <c r="B265" s="9" t="s">
        <v>3475</v>
      </c>
      <c r="C265" s="3" t="s">
        <v>7586</v>
      </c>
      <c r="D265" s="22">
        <v>300</v>
      </c>
      <c r="E265" s="23">
        <v>312</v>
      </c>
      <c r="F265" s="27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24" t="s">
        <v>8314</v>
      </c>
      <c r="P265" s="24" t="s">
        <v>8315</v>
      </c>
      <c r="Q265" s="18">
        <v>52</v>
      </c>
      <c r="R265" s="25">
        <v>41921.279976851853</v>
      </c>
      <c r="S265" s="25">
        <v>41939.125</v>
      </c>
    </row>
    <row r="266" spans="1:19" ht="60" x14ac:dyDescent="0.25">
      <c r="A266" s="18">
        <v>3477</v>
      </c>
      <c r="B266" s="9" t="s">
        <v>3476</v>
      </c>
      <c r="C266" s="3" t="s">
        <v>7587</v>
      </c>
      <c r="D266" s="22">
        <v>1800</v>
      </c>
      <c r="E266" s="23">
        <v>2076</v>
      </c>
      <c r="F266" s="27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24" t="s">
        <v>8314</v>
      </c>
      <c r="P266" s="24" t="s">
        <v>8315</v>
      </c>
      <c r="Q266" s="18">
        <v>53.23</v>
      </c>
      <c r="R266" s="25">
        <v>42128.736608796295</v>
      </c>
      <c r="S266" s="25">
        <v>42141.125</v>
      </c>
    </row>
    <row r="267" spans="1:19" ht="75" x14ac:dyDescent="0.25">
      <c r="A267" s="18">
        <v>3478</v>
      </c>
      <c r="B267" s="9" t="s">
        <v>3477</v>
      </c>
      <c r="C267" s="3" t="s">
        <v>7588</v>
      </c>
      <c r="D267" s="22">
        <v>2000</v>
      </c>
      <c r="E267" s="23">
        <v>2257</v>
      </c>
      <c r="F267" s="27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24" t="s">
        <v>8314</v>
      </c>
      <c r="P267" s="24" t="s">
        <v>8315</v>
      </c>
      <c r="Q267" s="18">
        <v>39.6</v>
      </c>
      <c r="R267" s="25">
        <v>42053.916921296302</v>
      </c>
      <c r="S267" s="25">
        <v>42079.875</v>
      </c>
    </row>
    <row r="268" spans="1:19" ht="75" x14ac:dyDescent="0.25">
      <c r="A268" s="18">
        <v>3480</v>
      </c>
      <c r="B268" s="9" t="s">
        <v>3479</v>
      </c>
      <c r="C268" s="3" t="s">
        <v>7590</v>
      </c>
      <c r="D268" s="22">
        <v>1500</v>
      </c>
      <c r="E268" s="23">
        <v>2140</v>
      </c>
      <c r="F268" s="27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24" t="s">
        <v>8314</v>
      </c>
      <c r="P268" s="24" t="s">
        <v>8315</v>
      </c>
      <c r="Q268" s="18">
        <v>164.62</v>
      </c>
      <c r="R268" s="25">
        <v>42171.317442129628</v>
      </c>
      <c r="S268" s="25">
        <v>42195.875</v>
      </c>
    </row>
    <row r="269" spans="1:19" ht="75" x14ac:dyDescent="0.25">
      <c r="A269" s="18">
        <v>3483</v>
      </c>
      <c r="B269" s="9" t="s">
        <v>3482</v>
      </c>
      <c r="C269" s="3" t="s">
        <v>7593</v>
      </c>
      <c r="D269" s="22">
        <v>3350</v>
      </c>
      <c r="E269" s="23">
        <v>5358</v>
      </c>
      <c r="F269" s="27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24" t="s">
        <v>8314</v>
      </c>
      <c r="P269" s="24" t="s">
        <v>8315</v>
      </c>
      <c r="Q269" s="18">
        <v>40.29</v>
      </c>
      <c r="R269" s="25">
        <v>41793.668761574074</v>
      </c>
      <c r="S269" s="25">
        <v>41823.668761574074</v>
      </c>
    </row>
    <row r="270" spans="1:19" ht="75" x14ac:dyDescent="0.25">
      <c r="A270" s="18">
        <v>3484</v>
      </c>
      <c r="B270" s="9" t="s">
        <v>3483</v>
      </c>
      <c r="C270" s="3" t="s">
        <v>7594</v>
      </c>
      <c r="D270" s="22">
        <v>2500</v>
      </c>
      <c r="E270" s="23">
        <v>2856</v>
      </c>
      <c r="F270" s="27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24" t="s">
        <v>8314</v>
      </c>
      <c r="P270" s="24" t="s">
        <v>8315</v>
      </c>
      <c r="Q270" s="18">
        <v>64.91</v>
      </c>
      <c r="R270" s="25">
        <v>42506.760405092587</v>
      </c>
      <c r="S270" s="25">
        <v>42536.760405092587</v>
      </c>
    </row>
    <row r="271" spans="1:19" ht="75" x14ac:dyDescent="0.25">
      <c r="A271" s="18">
        <v>3485</v>
      </c>
      <c r="B271" s="9" t="s">
        <v>3484</v>
      </c>
      <c r="C271" s="3" t="s">
        <v>7595</v>
      </c>
      <c r="D271" s="22">
        <v>1650</v>
      </c>
      <c r="E271" s="23">
        <v>1660</v>
      </c>
      <c r="F271" s="27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24" t="s">
        <v>8314</v>
      </c>
      <c r="P271" s="24" t="s">
        <v>8315</v>
      </c>
      <c r="Q271" s="18">
        <v>55.33</v>
      </c>
      <c r="R271" s="25">
        <v>42372.693055555559</v>
      </c>
      <c r="S271" s="25">
        <v>42402.693055555559</v>
      </c>
    </row>
    <row r="272" spans="1:19" ht="75" x14ac:dyDescent="0.25">
      <c r="A272" s="18">
        <v>3486</v>
      </c>
      <c r="B272" s="9" t="s">
        <v>3485</v>
      </c>
      <c r="C272" s="3" t="s">
        <v>7596</v>
      </c>
      <c r="D272" s="22">
        <v>3000</v>
      </c>
      <c r="E272" s="23">
        <v>4656</v>
      </c>
      <c r="F272" s="27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24" t="s">
        <v>8314</v>
      </c>
      <c r="P272" s="24" t="s">
        <v>8315</v>
      </c>
      <c r="Q272" s="18">
        <v>83.14</v>
      </c>
      <c r="R272" s="25">
        <v>42126.87501157407</v>
      </c>
      <c r="S272" s="25">
        <v>42158.290972222225</v>
      </c>
    </row>
    <row r="273" spans="1:19" ht="75" x14ac:dyDescent="0.25">
      <c r="A273" s="18">
        <v>3488</v>
      </c>
      <c r="B273" s="9" t="s">
        <v>3487</v>
      </c>
      <c r="C273" s="3" t="s">
        <v>7598</v>
      </c>
      <c r="D273" s="22">
        <v>3000</v>
      </c>
      <c r="E273" s="23">
        <v>3636</v>
      </c>
      <c r="F273" s="27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24" t="s">
        <v>8314</v>
      </c>
      <c r="P273" s="24" t="s">
        <v>8315</v>
      </c>
      <c r="Q273" s="18">
        <v>125.38</v>
      </c>
      <c r="R273" s="25">
        <v>42087.768055555556</v>
      </c>
      <c r="S273" s="25">
        <v>42111.666666666672</v>
      </c>
    </row>
    <row r="274" spans="1:19" ht="75" x14ac:dyDescent="0.25">
      <c r="A274" s="18">
        <v>3490</v>
      </c>
      <c r="B274" s="9" t="s">
        <v>3489</v>
      </c>
      <c r="C274" s="3" t="s">
        <v>7600</v>
      </c>
      <c r="D274" s="22">
        <v>1000</v>
      </c>
      <c r="E274" s="23">
        <v>1275</v>
      </c>
      <c r="F274" s="27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24" t="s">
        <v>8314</v>
      </c>
      <c r="P274" s="24" t="s">
        <v>8315</v>
      </c>
      <c r="Q274" s="18">
        <v>47.22</v>
      </c>
      <c r="R274" s="25">
        <v>42443.802361111113</v>
      </c>
      <c r="S274" s="25">
        <v>42473.802361111113</v>
      </c>
    </row>
    <row r="275" spans="1:19" ht="75" x14ac:dyDescent="0.25">
      <c r="A275" s="18">
        <v>3491</v>
      </c>
      <c r="B275" s="9" t="s">
        <v>3490</v>
      </c>
      <c r="C275" s="3" t="s">
        <v>7601</v>
      </c>
      <c r="D275" s="22">
        <v>500</v>
      </c>
      <c r="E275" s="23">
        <v>791</v>
      </c>
      <c r="F275" s="27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24" t="s">
        <v>8314</v>
      </c>
      <c r="P275" s="24" t="s">
        <v>8315</v>
      </c>
      <c r="Q275" s="18">
        <v>79.099999999999994</v>
      </c>
      <c r="R275" s="25">
        <v>42121.249814814815</v>
      </c>
      <c r="S275" s="25">
        <v>42142.249814814815</v>
      </c>
    </row>
    <row r="276" spans="1:19" ht="75" x14ac:dyDescent="0.25">
      <c r="A276" s="18">
        <v>3492</v>
      </c>
      <c r="B276" s="9" t="s">
        <v>3491</v>
      </c>
      <c r="C276" s="3" t="s">
        <v>7602</v>
      </c>
      <c r="D276" s="22">
        <v>3800</v>
      </c>
      <c r="E276" s="23">
        <v>4000.22</v>
      </c>
      <c r="F276" s="27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24" t="s">
        <v>8314</v>
      </c>
      <c r="P276" s="24" t="s">
        <v>8315</v>
      </c>
      <c r="Q276" s="18">
        <v>114.29</v>
      </c>
      <c r="R276" s="25">
        <v>42268.009224537032</v>
      </c>
      <c r="S276" s="25">
        <v>42303.009224537032</v>
      </c>
    </row>
    <row r="277" spans="1:19" ht="90" x14ac:dyDescent="0.25">
      <c r="A277" s="18">
        <v>3493</v>
      </c>
      <c r="B277" s="9" t="s">
        <v>3492</v>
      </c>
      <c r="C277" s="3" t="s">
        <v>7603</v>
      </c>
      <c r="D277" s="22">
        <v>1500</v>
      </c>
      <c r="E277" s="23">
        <v>1500</v>
      </c>
      <c r="F277" s="27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24" t="s">
        <v>8314</v>
      </c>
      <c r="P277" s="24" t="s">
        <v>8315</v>
      </c>
      <c r="Q277" s="18">
        <v>51.72</v>
      </c>
      <c r="R277" s="25">
        <v>41848.866157407407</v>
      </c>
      <c r="S277" s="25">
        <v>41868.21597222222</v>
      </c>
    </row>
    <row r="278" spans="1:19" ht="75" x14ac:dyDescent="0.25">
      <c r="A278" s="18">
        <v>3494</v>
      </c>
      <c r="B278" s="9" t="s">
        <v>3493</v>
      </c>
      <c r="C278" s="3" t="s">
        <v>7604</v>
      </c>
      <c r="D278" s="22">
        <v>400</v>
      </c>
      <c r="E278" s="23">
        <v>400</v>
      </c>
      <c r="F278" s="27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24" t="s">
        <v>8314</v>
      </c>
      <c r="P278" s="24" t="s">
        <v>8315</v>
      </c>
      <c r="Q278" s="18">
        <v>30.77</v>
      </c>
      <c r="R278" s="25">
        <v>42689.214988425927</v>
      </c>
      <c r="S278" s="25">
        <v>42700.25</v>
      </c>
    </row>
    <row r="279" spans="1:19" ht="90" x14ac:dyDescent="0.25">
      <c r="A279" s="18">
        <v>3496</v>
      </c>
      <c r="B279" s="9" t="s">
        <v>3495</v>
      </c>
      <c r="C279" s="3" t="s">
        <v>7606</v>
      </c>
      <c r="D279" s="22">
        <v>3000</v>
      </c>
      <c r="E279" s="23">
        <v>3732</v>
      </c>
      <c r="F279" s="27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24" t="s">
        <v>8314</v>
      </c>
      <c r="P279" s="24" t="s">
        <v>8315</v>
      </c>
      <c r="Q279" s="18">
        <v>47.85</v>
      </c>
      <c r="R279" s="25">
        <v>42584.846828703703</v>
      </c>
      <c r="S279" s="25">
        <v>42624.846828703703</v>
      </c>
    </row>
    <row r="280" spans="1:19" ht="75" x14ac:dyDescent="0.25">
      <c r="A280" s="18">
        <v>3497</v>
      </c>
      <c r="B280" s="9" t="s">
        <v>3496</v>
      </c>
      <c r="C280" s="3" t="s">
        <v>7607</v>
      </c>
      <c r="D280" s="22">
        <v>1551</v>
      </c>
      <c r="E280" s="23">
        <v>1686</v>
      </c>
      <c r="F280" s="27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24" t="s">
        <v>8314</v>
      </c>
      <c r="P280" s="24" t="s">
        <v>8315</v>
      </c>
      <c r="Q280" s="18">
        <v>34.409999999999997</v>
      </c>
      <c r="R280" s="25">
        <v>42511.741944444439</v>
      </c>
      <c r="S280" s="25">
        <v>42523.916666666672</v>
      </c>
    </row>
    <row r="281" spans="1:19" ht="75" x14ac:dyDescent="0.25">
      <c r="A281" s="18">
        <v>3499</v>
      </c>
      <c r="B281" s="9" t="s">
        <v>3498</v>
      </c>
      <c r="C281" s="3" t="s">
        <v>7609</v>
      </c>
      <c r="D281" s="22">
        <v>2000</v>
      </c>
      <c r="E281" s="23">
        <v>2110</v>
      </c>
      <c r="F281" s="27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24" t="s">
        <v>8314</v>
      </c>
      <c r="P281" s="24" t="s">
        <v>8315</v>
      </c>
      <c r="Q281" s="18">
        <v>60.29</v>
      </c>
      <c r="R281" s="25">
        <v>42132.036168981482</v>
      </c>
      <c r="S281" s="25">
        <v>42186.290972222225</v>
      </c>
    </row>
    <row r="282" spans="1:19" ht="90" x14ac:dyDescent="0.25">
      <c r="A282" s="18">
        <v>3500</v>
      </c>
      <c r="B282" s="9" t="s">
        <v>3499</v>
      </c>
      <c r="C282" s="3" t="s">
        <v>7610</v>
      </c>
      <c r="D282" s="22">
        <v>1000</v>
      </c>
      <c r="E282" s="23">
        <v>1063</v>
      </c>
      <c r="F282" s="27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24" t="s">
        <v>8314</v>
      </c>
      <c r="P282" s="24" t="s">
        <v>8315</v>
      </c>
      <c r="Q282" s="18">
        <v>25.31</v>
      </c>
      <c r="R282" s="25">
        <v>42419.91942129629</v>
      </c>
      <c r="S282" s="25">
        <v>42436.207638888889</v>
      </c>
    </row>
    <row r="283" spans="1:19" ht="75" x14ac:dyDescent="0.25">
      <c r="A283" s="18">
        <v>3502</v>
      </c>
      <c r="B283" s="9" t="s">
        <v>3501</v>
      </c>
      <c r="C283" s="3" t="s">
        <v>7612</v>
      </c>
      <c r="D283" s="22">
        <v>4000</v>
      </c>
      <c r="E283" s="23">
        <v>4216</v>
      </c>
      <c r="F283" s="27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24" t="s">
        <v>8314</v>
      </c>
      <c r="P283" s="24" t="s">
        <v>8315</v>
      </c>
      <c r="Q283" s="18">
        <v>136</v>
      </c>
      <c r="R283" s="25">
        <v>42430.839398148149</v>
      </c>
      <c r="S283" s="25">
        <v>42445.165972222225</v>
      </c>
    </row>
    <row r="284" spans="1:19" ht="90" x14ac:dyDescent="0.25">
      <c r="A284" s="18">
        <v>3504</v>
      </c>
      <c r="B284" s="9" t="s">
        <v>3503</v>
      </c>
      <c r="C284" s="3" t="s">
        <v>7614</v>
      </c>
      <c r="D284" s="22">
        <v>1000</v>
      </c>
      <c r="E284" s="23">
        <v>1000</v>
      </c>
      <c r="F284" s="27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24" t="s">
        <v>8314</v>
      </c>
      <c r="P284" s="24" t="s">
        <v>8315</v>
      </c>
      <c r="Q284" s="18">
        <v>125</v>
      </c>
      <c r="R284" s="25">
        <v>42297.748738425929</v>
      </c>
      <c r="S284" s="25">
        <v>42327.790405092594</v>
      </c>
    </row>
    <row r="285" spans="1:19" ht="105" x14ac:dyDescent="0.25">
      <c r="A285" s="18">
        <v>3505</v>
      </c>
      <c r="B285" s="9" t="s">
        <v>3504</v>
      </c>
      <c r="C285" s="3" t="s">
        <v>7615</v>
      </c>
      <c r="D285" s="22">
        <v>2500</v>
      </c>
      <c r="E285" s="23">
        <v>2594</v>
      </c>
      <c r="F285" s="27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24" t="s">
        <v>8314</v>
      </c>
      <c r="P285" s="24" t="s">
        <v>8315</v>
      </c>
      <c r="Q285" s="18">
        <v>66.510000000000005</v>
      </c>
      <c r="R285" s="25">
        <v>41760.935706018521</v>
      </c>
      <c r="S285" s="25">
        <v>41772.166666666664</v>
      </c>
    </row>
    <row r="286" spans="1:19" ht="90" x14ac:dyDescent="0.25">
      <c r="A286" s="18">
        <v>3506</v>
      </c>
      <c r="B286" s="9" t="s">
        <v>3505</v>
      </c>
      <c r="C286" s="3" t="s">
        <v>7616</v>
      </c>
      <c r="D286" s="22">
        <v>3000</v>
      </c>
      <c r="E286" s="23">
        <v>3045</v>
      </c>
      <c r="F286" s="27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24" t="s">
        <v>8314</v>
      </c>
      <c r="P286" s="24" t="s">
        <v>8315</v>
      </c>
      <c r="Q286" s="18">
        <v>105</v>
      </c>
      <c r="R286" s="25">
        <v>41829.734259259261</v>
      </c>
      <c r="S286" s="25">
        <v>41874.734259259261</v>
      </c>
    </row>
    <row r="287" spans="1:19" ht="60" x14ac:dyDescent="0.25">
      <c r="A287" s="18">
        <v>3507</v>
      </c>
      <c r="B287" s="9" t="s">
        <v>3506</v>
      </c>
      <c r="C287" s="3" t="s">
        <v>7617</v>
      </c>
      <c r="D287" s="22">
        <v>10000</v>
      </c>
      <c r="E287" s="23">
        <v>10440</v>
      </c>
      <c r="F287" s="27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24" t="s">
        <v>8314</v>
      </c>
      <c r="P287" s="24" t="s">
        <v>8315</v>
      </c>
      <c r="Q287" s="18">
        <v>145</v>
      </c>
      <c r="R287" s="25">
        <v>42491.92288194444</v>
      </c>
      <c r="S287" s="25">
        <v>42521.92288194444</v>
      </c>
    </row>
    <row r="288" spans="1:19" ht="75" x14ac:dyDescent="0.25">
      <c r="A288" s="18">
        <v>3509</v>
      </c>
      <c r="B288" s="9" t="s">
        <v>3508</v>
      </c>
      <c r="C288" s="3" t="s">
        <v>7619</v>
      </c>
      <c r="D288" s="22">
        <v>3000</v>
      </c>
      <c r="E288" s="23">
        <v>3190</v>
      </c>
      <c r="F288" s="27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24" t="s">
        <v>8314</v>
      </c>
      <c r="P288" s="24" t="s">
        <v>8315</v>
      </c>
      <c r="Q288" s="18">
        <v>96.67</v>
      </c>
      <c r="R288" s="25">
        <v>41950.859560185185</v>
      </c>
      <c r="S288" s="25">
        <v>41964.204861111109</v>
      </c>
    </row>
    <row r="289" spans="1:19" ht="75" x14ac:dyDescent="0.25">
      <c r="A289" s="18">
        <v>3510</v>
      </c>
      <c r="B289" s="9" t="s">
        <v>3509</v>
      </c>
      <c r="C289" s="3" t="s">
        <v>7620</v>
      </c>
      <c r="D289" s="22">
        <v>900</v>
      </c>
      <c r="E289" s="23">
        <v>905</v>
      </c>
      <c r="F289" s="27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24" t="s">
        <v>8314</v>
      </c>
      <c r="P289" s="24" t="s">
        <v>8315</v>
      </c>
      <c r="Q289" s="18">
        <v>60.33</v>
      </c>
      <c r="R289" s="25">
        <v>41802.62090277778</v>
      </c>
      <c r="S289" s="25">
        <v>41822.62090277778</v>
      </c>
    </row>
    <row r="290" spans="1:19" ht="75" x14ac:dyDescent="0.25">
      <c r="A290" s="18">
        <v>3513</v>
      </c>
      <c r="B290" s="9" t="s">
        <v>3512</v>
      </c>
      <c r="C290" s="3" t="s">
        <v>7623</v>
      </c>
      <c r="D290" s="22">
        <v>2800</v>
      </c>
      <c r="E290" s="23">
        <v>3315</v>
      </c>
      <c r="F290" s="27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24" t="s">
        <v>8314</v>
      </c>
      <c r="P290" s="24" t="s">
        <v>8315</v>
      </c>
      <c r="Q290" s="18">
        <v>75.34</v>
      </c>
      <c r="R290" s="25">
        <v>41781.096203703702</v>
      </c>
      <c r="S290" s="25">
        <v>41794.207638888889</v>
      </c>
    </row>
    <row r="291" spans="1:19" ht="75" x14ac:dyDescent="0.25">
      <c r="A291" s="18">
        <v>3514</v>
      </c>
      <c r="B291" s="9" t="s">
        <v>3513</v>
      </c>
      <c r="C291" s="3" t="s">
        <v>7624</v>
      </c>
      <c r="D291" s="22">
        <v>500</v>
      </c>
      <c r="E291" s="23">
        <v>550</v>
      </c>
      <c r="F291" s="27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24" t="s">
        <v>8314</v>
      </c>
      <c r="P291" s="24" t="s">
        <v>8315</v>
      </c>
      <c r="Q291" s="18">
        <v>55</v>
      </c>
      <c r="R291" s="25">
        <v>42020.846666666665</v>
      </c>
      <c r="S291" s="25">
        <v>42037.207638888889</v>
      </c>
    </row>
    <row r="292" spans="1:19" ht="75" x14ac:dyDescent="0.25">
      <c r="A292" s="18">
        <v>3515</v>
      </c>
      <c r="B292" s="9" t="s">
        <v>3514</v>
      </c>
      <c r="C292" s="3" t="s">
        <v>7625</v>
      </c>
      <c r="D292" s="22">
        <v>3000</v>
      </c>
      <c r="E292" s="23">
        <v>3080</v>
      </c>
      <c r="F292" s="27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24" t="s">
        <v>8314</v>
      </c>
      <c r="P292" s="24" t="s">
        <v>8315</v>
      </c>
      <c r="Q292" s="18">
        <v>66.959999999999994</v>
      </c>
      <c r="R292" s="25">
        <v>42125.772812499999</v>
      </c>
      <c r="S292" s="25">
        <v>42155.772812499999</v>
      </c>
    </row>
    <row r="293" spans="1:19" ht="75" x14ac:dyDescent="0.25">
      <c r="A293" s="18">
        <v>3516</v>
      </c>
      <c r="B293" s="9" t="s">
        <v>3515</v>
      </c>
      <c r="C293" s="3" t="s">
        <v>7626</v>
      </c>
      <c r="D293" s="22">
        <v>2500</v>
      </c>
      <c r="E293" s="23">
        <v>2500</v>
      </c>
      <c r="F293" s="27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24" t="s">
        <v>8314</v>
      </c>
      <c r="P293" s="24" t="s">
        <v>8315</v>
      </c>
      <c r="Q293" s="18">
        <v>227.27</v>
      </c>
      <c r="R293" s="25">
        <v>41856.010069444441</v>
      </c>
      <c r="S293" s="25">
        <v>41890.125</v>
      </c>
    </row>
    <row r="294" spans="1:19" ht="75" x14ac:dyDescent="0.25">
      <c r="A294" s="18">
        <v>3518</v>
      </c>
      <c r="B294" s="9" t="s">
        <v>3517</v>
      </c>
      <c r="C294" s="3" t="s">
        <v>7628</v>
      </c>
      <c r="D294" s="22">
        <v>1500</v>
      </c>
      <c r="E294" s="23">
        <v>1650.69</v>
      </c>
      <c r="F294" s="27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24" t="s">
        <v>8314</v>
      </c>
      <c r="P294" s="24" t="s">
        <v>8315</v>
      </c>
      <c r="Q294" s="18">
        <v>50.02</v>
      </c>
      <c r="R294" s="25">
        <v>41893.783553240741</v>
      </c>
      <c r="S294" s="25">
        <v>41914.597916666666</v>
      </c>
    </row>
    <row r="295" spans="1:19" ht="90" x14ac:dyDescent="0.25">
      <c r="A295" s="18">
        <v>3521</v>
      </c>
      <c r="B295" s="9" t="s">
        <v>3520</v>
      </c>
      <c r="C295" s="3" t="s">
        <v>7631</v>
      </c>
      <c r="D295" s="22">
        <v>350</v>
      </c>
      <c r="E295" s="23">
        <v>593</v>
      </c>
      <c r="F295" s="27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24" t="s">
        <v>8314</v>
      </c>
      <c r="P295" s="24" t="s">
        <v>8315</v>
      </c>
      <c r="Q295" s="18">
        <v>45.62</v>
      </c>
      <c r="R295" s="25">
        <v>41881.361342592594</v>
      </c>
      <c r="S295" s="25">
        <v>41911.361342592594</v>
      </c>
    </row>
    <row r="296" spans="1:19" ht="75" x14ac:dyDescent="0.25">
      <c r="A296" s="18">
        <v>3524</v>
      </c>
      <c r="B296" s="9" t="s">
        <v>3523</v>
      </c>
      <c r="C296" s="3" t="s">
        <v>7634</v>
      </c>
      <c r="D296" s="22">
        <v>10000</v>
      </c>
      <c r="E296" s="23">
        <v>10156</v>
      </c>
      <c r="F296" s="27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24" t="s">
        <v>8314</v>
      </c>
      <c r="P296" s="24" t="s">
        <v>8315</v>
      </c>
      <c r="Q296" s="18">
        <v>137.24</v>
      </c>
      <c r="R296" s="25">
        <v>41880.76357638889</v>
      </c>
      <c r="S296" s="25">
        <v>41895.166666666664</v>
      </c>
    </row>
    <row r="297" spans="1:19" ht="75" x14ac:dyDescent="0.25">
      <c r="A297" s="18">
        <v>3525</v>
      </c>
      <c r="B297" s="9" t="s">
        <v>3524</v>
      </c>
      <c r="C297" s="3" t="s">
        <v>7635</v>
      </c>
      <c r="D297" s="22">
        <v>500</v>
      </c>
      <c r="E297" s="23">
        <v>530</v>
      </c>
      <c r="F297" s="27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24" t="s">
        <v>8314</v>
      </c>
      <c r="P297" s="24" t="s">
        <v>8315</v>
      </c>
      <c r="Q297" s="18">
        <v>75.709999999999994</v>
      </c>
      <c r="R297" s="25">
        <v>42214.6956712963</v>
      </c>
      <c r="S297" s="25">
        <v>42225.666666666672</v>
      </c>
    </row>
    <row r="298" spans="1:19" ht="75" x14ac:dyDescent="0.25">
      <c r="A298" s="18">
        <v>3526</v>
      </c>
      <c r="B298" s="9" t="s">
        <v>3525</v>
      </c>
      <c r="C298" s="3" t="s">
        <v>7636</v>
      </c>
      <c r="D298" s="22">
        <v>3300</v>
      </c>
      <c r="E298" s="23">
        <v>3366</v>
      </c>
      <c r="F298" s="27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24" t="s">
        <v>8314</v>
      </c>
      <c r="P298" s="24" t="s">
        <v>8315</v>
      </c>
      <c r="Q298" s="18">
        <v>99</v>
      </c>
      <c r="R298" s="25">
        <v>42460.335312499999</v>
      </c>
      <c r="S298" s="25">
        <v>42488.249305555553</v>
      </c>
    </row>
    <row r="299" spans="1:19" ht="75" x14ac:dyDescent="0.25">
      <c r="A299" s="18">
        <v>3527</v>
      </c>
      <c r="B299" s="9" t="s">
        <v>3526</v>
      </c>
      <c r="C299" s="3" t="s">
        <v>7637</v>
      </c>
      <c r="D299" s="22">
        <v>6000</v>
      </c>
      <c r="E299" s="23">
        <v>7015</v>
      </c>
      <c r="F299" s="27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24" t="s">
        <v>8314</v>
      </c>
      <c r="P299" s="24" t="s">
        <v>8315</v>
      </c>
      <c r="Q299" s="18">
        <v>81.569999999999993</v>
      </c>
      <c r="R299" s="25">
        <v>42167.023206018523</v>
      </c>
      <c r="S299" s="25">
        <v>42196.165972222225</v>
      </c>
    </row>
    <row r="300" spans="1:19" ht="90" x14ac:dyDescent="0.25">
      <c r="A300" s="18">
        <v>3529</v>
      </c>
      <c r="B300" s="9" t="s">
        <v>3528</v>
      </c>
      <c r="C300" s="3" t="s">
        <v>7639</v>
      </c>
      <c r="D300" s="22">
        <v>500</v>
      </c>
      <c r="E300" s="23">
        <v>660</v>
      </c>
      <c r="F300" s="27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24" t="s">
        <v>8314</v>
      </c>
      <c r="P300" s="24" t="s">
        <v>8315</v>
      </c>
      <c r="Q300" s="18">
        <v>36.67</v>
      </c>
      <c r="R300" s="25">
        <v>42177.761782407411</v>
      </c>
      <c r="S300" s="25">
        <v>42198.041666666672</v>
      </c>
    </row>
    <row r="301" spans="1:19" ht="30" x14ac:dyDescent="0.25">
      <c r="A301" s="18">
        <v>3531</v>
      </c>
      <c r="B301" s="9" t="s">
        <v>3530</v>
      </c>
      <c r="C301" s="3" t="s">
        <v>7641</v>
      </c>
      <c r="D301" s="22">
        <v>1000</v>
      </c>
      <c r="E301" s="23">
        <v>1280</v>
      </c>
      <c r="F301" s="27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24" t="s">
        <v>8314</v>
      </c>
      <c r="P301" s="24" t="s">
        <v>8315</v>
      </c>
      <c r="Q301" s="18">
        <v>49.23</v>
      </c>
      <c r="R301" s="25">
        <v>42521.654328703706</v>
      </c>
      <c r="S301" s="25">
        <v>42551.654328703706</v>
      </c>
    </row>
    <row r="302" spans="1:19" ht="75" x14ac:dyDescent="0.25">
      <c r="A302" s="18">
        <v>3532</v>
      </c>
      <c r="B302" s="9" t="s">
        <v>3531</v>
      </c>
      <c r="C302" s="3" t="s">
        <v>7642</v>
      </c>
      <c r="D302" s="22">
        <v>960</v>
      </c>
      <c r="E302" s="23">
        <v>1142</v>
      </c>
      <c r="F302" s="27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24" t="s">
        <v>8314</v>
      </c>
      <c r="P302" s="24" t="s">
        <v>8315</v>
      </c>
      <c r="Q302" s="18">
        <v>42.3</v>
      </c>
      <c r="R302" s="25">
        <v>41884.599849537037</v>
      </c>
      <c r="S302" s="25">
        <v>41900.165972222225</v>
      </c>
    </row>
    <row r="303" spans="1:19" ht="75" x14ac:dyDescent="0.25">
      <c r="A303" s="18">
        <v>3533</v>
      </c>
      <c r="B303" s="9" t="s">
        <v>3532</v>
      </c>
      <c r="C303" s="3" t="s">
        <v>7643</v>
      </c>
      <c r="D303" s="22">
        <v>500</v>
      </c>
      <c r="E303" s="23">
        <v>631</v>
      </c>
      <c r="F303" s="27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24" t="s">
        <v>8314</v>
      </c>
      <c r="P303" s="24" t="s">
        <v>8315</v>
      </c>
      <c r="Q303" s="18">
        <v>78.88</v>
      </c>
      <c r="R303" s="25">
        <v>42289.761192129634</v>
      </c>
      <c r="S303" s="25">
        <v>42319.802858796291</v>
      </c>
    </row>
    <row r="304" spans="1:19" ht="60" x14ac:dyDescent="0.25">
      <c r="A304" s="18">
        <v>3534</v>
      </c>
      <c r="B304" s="9" t="s">
        <v>3533</v>
      </c>
      <c r="C304" s="3" t="s">
        <v>7644</v>
      </c>
      <c r="D304" s="22">
        <v>5000</v>
      </c>
      <c r="E304" s="23">
        <v>7810</v>
      </c>
      <c r="F304" s="27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24" t="s">
        <v>8314</v>
      </c>
      <c r="P304" s="24" t="s">
        <v>8315</v>
      </c>
      <c r="Q304" s="18">
        <v>38.28</v>
      </c>
      <c r="R304" s="25">
        <v>42243.6252662037</v>
      </c>
      <c r="S304" s="25">
        <v>42278.6252662037</v>
      </c>
    </row>
    <row r="305" spans="1:19" ht="75" x14ac:dyDescent="0.25">
      <c r="A305" s="18">
        <v>3539</v>
      </c>
      <c r="B305" s="9" t="s">
        <v>3538</v>
      </c>
      <c r="C305" s="3" t="s">
        <v>7649</v>
      </c>
      <c r="D305" s="22">
        <v>600</v>
      </c>
      <c r="E305" s="23">
        <v>718</v>
      </c>
      <c r="F305" s="27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24" t="s">
        <v>8314</v>
      </c>
      <c r="P305" s="24" t="s">
        <v>8315</v>
      </c>
      <c r="Q305" s="18">
        <v>55.23</v>
      </c>
      <c r="R305" s="25">
        <v>42600.756041666667</v>
      </c>
      <c r="S305" s="25">
        <v>42621.756041666667</v>
      </c>
    </row>
    <row r="306" spans="1:19" ht="75" x14ac:dyDescent="0.25">
      <c r="A306" s="18">
        <v>3542</v>
      </c>
      <c r="B306" s="9" t="s">
        <v>3541</v>
      </c>
      <c r="C306" s="3" t="s">
        <v>7652</v>
      </c>
      <c r="D306" s="22">
        <v>5500</v>
      </c>
      <c r="E306" s="23">
        <v>5623</v>
      </c>
      <c r="F306" s="27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24" t="s">
        <v>8314</v>
      </c>
      <c r="P306" s="24" t="s">
        <v>8315</v>
      </c>
      <c r="Q306" s="18">
        <v>66.150000000000006</v>
      </c>
      <c r="R306" s="25">
        <v>41829.599791666667</v>
      </c>
      <c r="S306" s="25">
        <v>41889.599791666667</v>
      </c>
    </row>
    <row r="307" spans="1:19" ht="60" x14ac:dyDescent="0.25">
      <c r="A307" s="18">
        <v>3544</v>
      </c>
      <c r="B307" s="9" t="s">
        <v>3543</v>
      </c>
      <c r="C307" s="3" t="s">
        <v>7654</v>
      </c>
      <c r="D307" s="22">
        <v>2500</v>
      </c>
      <c r="E307" s="23">
        <v>2500</v>
      </c>
      <c r="F307" s="27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24" t="s">
        <v>8314</v>
      </c>
      <c r="P307" s="24" t="s">
        <v>8315</v>
      </c>
      <c r="Q307" s="18">
        <v>104.17</v>
      </c>
      <c r="R307" s="25">
        <v>42040.831678240742</v>
      </c>
      <c r="S307" s="25">
        <v>42070.831678240742</v>
      </c>
    </row>
    <row r="308" spans="1:19" ht="90" x14ac:dyDescent="0.25">
      <c r="A308" s="18">
        <v>3545</v>
      </c>
      <c r="B308" s="9" t="s">
        <v>3544</v>
      </c>
      <c r="C308" s="3" t="s">
        <v>7655</v>
      </c>
      <c r="D308" s="22">
        <v>250</v>
      </c>
      <c r="E308" s="23">
        <v>251</v>
      </c>
      <c r="F308" s="27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24" t="s">
        <v>8314</v>
      </c>
      <c r="P308" s="24" t="s">
        <v>8315</v>
      </c>
      <c r="Q308" s="18">
        <v>31.38</v>
      </c>
      <c r="R308" s="25">
        <v>42075.807395833333</v>
      </c>
      <c r="S308" s="25">
        <v>42105.807395833333</v>
      </c>
    </row>
    <row r="309" spans="1:19" ht="75" x14ac:dyDescent="0.25">
      <c r="A309" s="18">
        <v>3546</v>
      </c>
      <c r="B309" s="9" t="s">
        <v>3545</v>
      </c>
      <c r="C309" s="3" t="s">
        <v>7656</v>
      </c>
      <c r="D309" s="22">
        <v>1100</v>
      </c>
      <c r="E309" s="23">
        <v>1125</v>
      </c>
      <c r="F309" s="27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24" t="s">
        <v>8314</v>
      </c>
      <c r="P309" s="24" t="s">
        <v>8315</v>
      </c>
      <c r="Q309" s="18">
        <v>59.21</v>
      </c>
      <c r="R309" s="25">
        <v>42073.660694444443</v>
      </c>
      <c r="S309" s="25">
        <v>42095.165972222225</v>
      </c>
    </row>
    <row r="310" spans="1:19" ht="75" x14ac:dyDescent="0.25">
      <c r="A310" s="18">
        <v>3547</v>
      </c>
      <c r="B310" s="9" t="s">
        <v>3546</v>
      </c>
      <c r="C310" s="3" t="s">
        <v>7657</v>
      </c>
      <c r="D310" s="22">
        <v>35000</v>
      </c>
      <c r="E310" s="23">
        <v>40043.25</v>
      </c>
      <c r="F310" s="27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24" t="s">
        <v>8314</v>
      </c>
      <c r="P310" s="24" t="s">
        <v>8315</v>
      </c>
      <c r="Q310" s="18">
        <v>119.18</v>
      </c>
      <c r="R310" s="25">
        <v>42480.078715277778</v>
      </c>
      <c r="S310" s="25">
        <v>42504.165972222225</v>
      </c>
    </row>
    <row r="311" spans="1:19" ht="75" x14ac:dyDescent="0.25">
      <c r="A311" s="18">
        <v>3548</v>
      </c>
      <c r="B311" s="9" t="s">
        <v>3547</v>
      </c>
      <c r="C311" s="3" t="s">
        <v>7658</v>
      </c>
      <c r="D311" s="22">
        <v>2100</v>
      </c>
      <c r="E311" s="23">
        <v>2140</v>
      </c>
      <c r="F311" s="27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24" t="s">
        <v>8314</v>
      </c>
      <c r="P311" s="24" t="s">
        <v>8315</v>
      </c>
      <c r="Q311" s="18">
        <v>164.62</v>
      </c>
      <c r="R311" s="25">
        <v>42411.942291666666</v>
      </c>
      <c r="S311" s="25">
        <v>42434.041666666672</v>
      </c>
    </row>
    <row r="312" spans="1:19" ht="75" x14ac:dyDescent="0.25">
      <c r="A312" s="18">
        <v>3551</v>
      </c>
      <c r="B312" s="9" t="s">
        <v>3550</v>
      </c>
      <c r="C312" s="3" t="s">
        <v>7661</v>
      </c>
      <c r="D312" s="22">
        <v>1500</v>
      </c>
      <c r="E312" s="23">
        <v>1527.5</v>
      </c>
      <c r="F312" s="27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24" t="s">
        <v>8314</v>
      </c>
      <c r="P312" s="24" t="s">
        <v>8315</v>
      </c>
      <c r="Q312" s="18">
        <v>61.1</v>
      </c>
      <c r="R312" s="25">
        <v>41753.515856481477</v>
      </c>
      <c r="S312" s="25">
        <v>41781.921527777777</v>
      </c>
    </row>
    <row r="313" spans="1:19" ht="75" x14ac:dyDescent="0.25">
      <c r="A313" s="18">
        <v>3553</v>
      </c>
      <c r="B313" s="9" t="s">
        <v>3552</v>
      </c>
      <c r="C313" s="3" t="s">
        <v>7663</v>
      </c>
      <c r="D313" s="22">
        <v>5500</v>
      </c>
      <c r="E313" s="23">
        <v>5845</v>
      </c>
      <c r="F313" s="27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24" t="s">
        <v>8314</v>
      </c>
      <c r="P313" s="24" t="s">
        <v>8315</v>
      </c>
      <c r="Q313" s="18">
        <v>56.2</v>
      </c>
      <c r="R313" s="25">
        <v>42196.028703703705</v>
      </c>
      <c r="S313" s="25">
        <v>42228</v>
      </c>
    </row>
    <row r="314" spans="1:19" ht="75" x14ac:dyDescent="0.25">
      <c r="A314" s="18">
        <v>3554</v>
      </c>
      <c r="B314" s="9" t="s">
        <v>3553</v>
      </c>
      <c r="C314" s="3" t="s">
        <v>7664</v>
      </c>
      <c r="D314" s="22">
        <v>5000</v>
      </c>
      <c r="E314" s="23">
        <v>5671.11</v>
      </c>
      <c r="F314" s="27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24" t="s">
        <v>8314</v>
      </c>
      <c r="P314" s="24" t="s">
        <v>8315</v>
      </c>
      <c r="Q314" s="18">
        <v>107</v>
      </c>
      <c r="R314" s="25">
        <v>42016.050451388888</v>
      </c>
      <c r="S314" s="25">
        <v>42046.708333333328</v>
      </c>
    </row>
    <row r="315" spans="1:19" ht="90" x14ac:dyDescent="0.25">
      <c r="A315" s="18">
        <v>3557</v>
      </c>
      <c r="B315" s="9" t="s">
        <v>3556</v>
      </c>
      <c r="C315" s="3" t="s">
        <v>7667</v>
      </c>
      <c r="D315" s="22">
        <v>100000</v>
      </c>
      <c r="E315" s="23">
        <v>100036</v>
      </c>
      <c r="F315" s="27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24" t="s">
        <v>8314</v>
      </c>
      <c r="P315" s="24" t="s">
        <v>8315</v>
      </c>
      <c r="Q315" s="18">
        <v>179.28</v>
      </c>
      <c r="R315" s="25">
        <v>41730.276747685188</v>
      </c>
      <c r="S315" s="25">
        <v>41764.276747685188</v>
      </c>
    </row>
    <row r="316" spans="1:19" ht="120" x14ac:dyDescent="0.25">
      <c r="A316" s="18">
        <v>3561</v>
      </c>
      <c r="B316" s="9" t="s">
        <v>3560</v>
      </c>
      <c r="C316" s="3" t="s">
        <v>7671</v>
      </c>
      <c r="D316" s="22">
        <v>2500</v>
      </c>
      <c r="E316" s="23">
        <v>2560</v>
      </c>
      <c r="F316" s="27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24" t="s">
        <v>8314</v>
      </c>
      <c r="P316" s="24" t="s">
        <v>8315</v>
      </c>
      <c r="Q316" s="18">
        <v>47.41</v>
      </c>
      <c r="R316" s="25">
        <v>42203.680300925931</v>
      </c>
      <c r="S316" s="25">
        <v>42221.774999999994</v>
      </c>
    </row>
    <row r="317" spans="1:19" ht="90" x14ac:dyDescent="0.25">
      <c r="A317" s="18">
        <v>3565</v>
      </c>
      <c r="B317" s="9" t="s">
        <v>3564</v>
      </c>
      <c r="C317" s="3" t="s">
        <v>7675</v>
      </c>
      <c r="D317" s="22">
        <v>900</v>
      </c>
      <c r="E317" s="23">
        <v>1175</v>
      </c>
      <c r="F317" s="27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24" t="s">
        <v>8314</v>
      </c>
      <c r="P317" s="24" t="s">
        <v>8315</v>
      </c>
      <c r="Q317" s="18">
        <v>97.92</v>
      </c>
      <c r="R317" s="25">
        <v>41974.743148148147</v>
      </c>
      <c r="S317" s="25">
        <v>42004.743148148147</v>
      </c>
    </row>
    <row r="318" spans="1:19" ht="75" x14ac:dyDescent="0.25">
      <c r="A318" s="18">
        <v>3568</v>
      </c>
      <c r="B318" s="9" t="s">
        <v>3567</v>
      </c>
      <c r="C318" s="3" t="s">
        <v>7678</v>
      </c>
      <c r="D318" s="22">
        <v>1000</v>
      </c>
      <c r="E318" s="23">
        <v>1110</v>
      </c>
      <c r="F318" s="27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24" t="s">
        <v>8314</v>
      </c>
      <c r="P318" s="24" t="s">
        <v>8315</v>
      </c>
      <c r="Q318" s="18">
        <v>58.42</v>
      </c>
      <c r="R318" s="25">
        <v>41869.740671296298</v>
      </c>
      <c r="S318" s="25">
        <v>41899.740671296298</v>
      </c>
    </row>
    <row r="319" spans="1:19" ht="90" x14ac:dyDescent="0.25">
      <c r="A319" s="18">
        <v>3569</v>
      </c>
      <c r="B319" s="9" t="s">
        <v>3568</v>
      </c>
      <c r="C319" s="3" t="s">
        <v>7679</v>
      </c>
      <c r="D319" s="22">
        <v>5000</v>
      </c>
      <c r="E319" s="23">
        <v>5024</v>
      </c>
      <c r="F319" s="27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24" t="s">
        <v>8314</v>
      </c>
      <c r="P319" s="24" t="s">
        <v>8315</v>
      </c>
      <c r="Q319" s="18">
        <v>122.54</v>
      </c>
      <c r="R319" s="25">
        <v>41982.688611111109</v>
      </c>
      <c r="S319" s="25">
        <v>42012.688611111109</v>
      </c>
    </row>
    <row r="320" spans="1:19" ht="60" x14ac:dyDescent="0.25">
      <c r="A320" s="18">
        <v>3570</v>
      </c>
      <c r="B320" s="9" t="s">
        <v>3569</v>
      </c>
      <c r="C320" s="3" t="s">
        <v>7680</v>
      </c>
      <c r="D320" s="22">
        <v>2000</v>
      </c>
      <c r="E320" s="23">
        <v>2287</v>
      </c>
      <c r="F320" s="27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24" t="s">
        <v>8314</v>
      </c>
      <c r="P320" s="24" t="s">
        <v>8315</v>
      </c>
      <c r="Q320" s="18">
        <v>87.96</v>
      </c>
      <c r="R320" s="25">
        <v>41976.331979166673</v>
      </c>
      <c r="S320" s="25">
        <v>42004.291666666672</v>
      </c>
    </row>
    <row r="321" spans="1:19" ht="75" x14ac:dyDescent="0.25">
      <c r="A321" s="18">
        <v>3574</v>
      </c>
      <c r="B321" s="9" t="s">
        <v>3573</v>
      </c>
      <c r="C321" s="3" t="s">
        <v>7684</v>
      </c>
      <c r="D321" s="22">
        <v>5800</v>
      </c>
      <c r="E321" s="23">
        <v>6155</v>
      </c>
      <c r="F321" s="27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24" t="s">
        <v>8314</v>
      </c>
      <c r="P321" s="24" t="s">
        <v>8315</v>
      </c>
      <c r="Q321" s="18">
        <v>136.78</v>
      </c>
      <c r="R321" s="25">
        <v>41926.942685185182</v>
      </c>
      <c r="S321" s="25">
        <v>41956.984351851846</v>
      </c>
    </row>
    <row r="322" spans="1:19" ht="75" x14ac:dyDescent="0.25">
      <c r="A322" s="18">
        <v>3575</v>
      </c>
      <c r="B322" s="9" t="s">
        <v>3574</v>
      </c>
      <c r="C322" s="3" t="s">
        <v>7685</v>
      </c>
      <c r="D322" s="22">
        <v>10000</v>
      </c>
      <c r="E322" s="23">
        <v>10133</v>
      </c>
      <c r="F322" s="27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24" t="s">
        <v>8314</v>
      </c>
      <c r="P322" s="24" t="s">
        <v>8315</v>
      </c>
      <c r="Q322" s="18">
        <v>99.34</v>
      </c>
      <c r="R322" s="25">
        <v>42561.783877314811</v>
      </c>
      <c r="S322" s="25">
        <v>42593.165972222225</v>
      </c>
    </row>
    <row r="323" spans="1:19" ht="75" x14ac:dyDescent="0.25">
      <c r="A323" s="18">
        <v>3576</v>
      </c>
      <c r="B323" s="9" t="s">
        <v>3575</v>
      </c>
      <c r="C323" s="3" t="s">
        <v>7686</v>
      </c>
      <c r="D323" s="22">
        <v>100</v>
      </c>
      <c r="E323" s="23">
        <v>100</v>
      </c>
      <c r="F323" s="27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24" t="s">
        <v>8314</v>
      </c>
      <c r="P323" s="24" t="s">
        <v>8315</v>
      </c>
      <c r="Q323" s="18">
        <v>20</v>
      </c>
      <c r="R323" s="25">
        <v>42649.54923611111</v>
      </c>
      <c r="S323" s="25">
        <v>42709.590902777782</v>
      </c>
    </row>
    <row r="324" spans="1:19" ht="75" x14ac:dyDescent="0.25">
      <c r="A324" s="18">
        <v>3577</v>
      </c>
      <c r="B324" s="9" t="s">
        <v>3576</v>
      </c>
      <c r="C324" s="3" t="s">
        <v>7687</v>
      </c>
      <c r="D324" s="22">
        <v>600</v>
      </c>
      <c r="E324" s="23">
        <v>780</v>
      </c>
      <c r="F324" s="27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24" t="s">
        <v>8314</v>
      </c>
      <c r="P324" s="24" t="s">
        <v>8315</v>
      </c>
      <c r="Q324" s="18">
        <v>28.89</v>
      </c>
      <c r="R324" s="25">
        <v>42093.786840277782</v>
      </c>
      <c r="S324" s="25">
        <v>42120.26944444445</v>
      </c>
    </row>
    <row r="325" spans="1:19" ht="60" x14ac:dyDescent="0.25">
      <c r="A325" s="18">
        <v>3580</v>
      </c>
      <c r="B325" s="9" t="s">
        <v>3579</v>
      </c>
      <c r="C325" s="3" t="s">
        <v>7690</v>
      </c>
      <c r="D325" s="22">
        <v>900</v>
      </c>
      <c r="E325" s="23">
        <v>1025</v>
      </c>
      <c r="F325" s="27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24" t="s">
        <v>8314</v>
      </c>
      <c r="P325" s="24" t="s">
        <v>8315</v>
      </c>
      <c r="Q325" s="18">
        <v>37.96</v>
      </c>
      <c r="R325" s="25">
        <v>42026.176180555558</v>
      </c>
      <c r="S325" s="25">
        <v>42064.207638888889</v>
      </c>
    </row>
    <row r="326" spans="1:19" ht="75" x14ac:dyDescent="0.25">
      <c r="A326" s="18">
        <v>3582</v>
      </c>
      <c r="B326" s="9" t="s">
        <v>3581</v>
      </c>
      <c r="C326" s="3" t="s">
        <v>7692</v>
      </c>
      <c r="D326" s="22">
        <v>1000</v>
      </c>
      <c r="E326" s="23">
        <v>2870</v>
      </c>
      <c r="F326" s="27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24" t="s">
        <v>8314</v>
      </c>
      <c r="P326" s="24" t="s">
        <v>8315</v>
      </c>
      <c r="Q326" s="18">
        <v>58.57</v>
      </c>
      <c r="R326" s="25">
        <v>42451.095856481479</v>
      </c>
      <c r="S326" s="25">
        <v>42465.095856481479</v>
      </c>
    </row>
    <row r="327" spans="1:19" ht="75" x14ac:dyDescent="0.25">
      <c r="A327" s="18">
        <v>3583</v>
      </c>
      <c r="B327" s="9" t="s">
        <v>3582</v>
      </c>
      <c r="C327" s="3" t="s">
        <v>7693</v>
      </c>
      <c r="D327" s="22">
        <v>3000</v>
      </c>
      <c r="E327" s="23">
        <v>3255</v>
      </c>
      <c r="F327" s="27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24" t="s">
        <v>8314</v>
      </c>
      <c r="P327" s="24" t="s">
        <v>8315</v>
      </c>
      <c r="Q327" s="18">
        <v>135.63</v>
      </c>
      <c r="R327" s="25">
        <v>42418.425983796296</v>
      </c>
      <c r="S327" s="25">
        <v>42478.384317129632</v>
      </c>
    </row>
    <row r="328" spans="1:19" ht="75" x14ac:dyDescent="0.25">
      <c r="A328" s="18">
        <v>3585</v>
      </c>
      <c r="B328" s="9" t="s">
        <v>3584</v>
      </c>
      <c r="C328" s="3" t="s">
        <v>7695</v>
      </c>
      <c r="D328" s="22">
        <v>3400</v>
      </c>
      <c r="E328" s="23">
        <v>4050</v>
      </c>
      <c r="F328" s="27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24" t="s">
        <v>8314</v>
      </c>
      <c r="P328" s="24" t="s">
        <v>8315</v>
      </c>
      <c r="Q328" s="18">
        <v>176.09</v>
      </c>
      <c r="R328" s="25">
        <v>41964.716319444444</v>
      </c>
      <c r="S328" s="25">
        <v>41994.716319444444</v>
      </c>
    </row>
    <row r="329" spans="1:19" ht="30" x14ac:dyDescent="0.25">
      <c r="A329" s="18">
        <v>3586</v>
      </c>
      <c r="B329" s="9" t="s">
        <v>3585</v>
      </c>
      <c r="C329" s="3" t="s">
        <v>7696</v>
      </c>
      <c r="D329" s="22">
        <v>7500</v>
      </c>
      <c r="E329" s="23">
        <v>8207</v>
      </c>
      <c r="F329" s="27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24" t="s">
        <v>8314</v>
      </c>
      <c r="P329" s="24" t="s">
        <v>8315</v>
      </c>
      <c r="Q329" s="18">
        <v>151.97999999999999</v>
      </c>
      <c r="R329" s="25">
        <v>42576.697569444441</v>
      </c>
      <c r="S329" s="25">
        <v>42636.697569444441</v>
      </c>
    </row>
    <row r="330" spans="1:19" ht="75" x14ac:dyDescent="0.25">
      <c r="A330" s="18">
        <v>3589</v>
      </c>
      <c r="B330" s="9" t="s">
        <v>3588</v>
      </c>
      <c r="C330" s="3" t="s">
        <v>7699</v>
      </c>
      <c r="D330" s="22">
        <v>4000</v>
      </c>
      <c r="E330" s="23">
        <v>5100</v>
      </c>
      <c r="F330" s="27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24" t="s">
        <v>8314</v>
      </c>
      <c r="P330" s="24" t="s">
        <v>8315</v>
      </c>
      <c r="Q330" s="18">
        <v>82.26</v>
      </c>
      <c r="R330" s="25">
        <v>42125.647534722222</v>
      </c>
      <c r="S330" s="25">
        <v>42150.647534722222</v>
      </c>
    </row>
    <row r="331" spans="1:19" ht="75" x14ac:dyDescent="0.25">
      <c r="A331" s="18">
        <v>3591</v>
      </c>
      <c r="B331" s="9" t="s">
        <v>3590</v>
      </c>
      <c r="C331" s="3" t="s">
        <v>7701</v>
      </c>
      <c r="D331" s="22">
        <v>700</v>
      </c>
      <c r="E331" s="23">
        <v>1225</v>
      </c>
      <c r="F331" s="27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24" t="s">
        <v>8314</v>
      </c>
      <c r="P331" s="24" t="s">
        <v>8315</v>
      </c>
      <c r="Q331" s="18">
        <v>68.06</v>
      </c>
      <c r="R331" s="25">
        <v>42003.948425925926</v>
      </c>
      <c r="S331" s="25">
        <v>42028.207638888889</v>
      </c>
    </row>
    <row r="332" spans="1:19" ht="75" x14ac:dyDescent="0.25">
      <c r="A332" s="18">
        <v>3592</v>
      </c>
      <c r="B332" s="9" t="s">
        <v>3591</v>
      </c>
      <c r="C332" s="3" t="s">
        <v>7702</v>
      </c>
      <c r="D332" s="22">
        <v>2000</v>
      </c>
      <c r="E332" s="23">
        <v>2545</v>
      </c>
      <c r="F332" s="27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24" t="s">
        <v>8314</v>
      </c>
      <c r="P332" s="24" t="s">
        <v>8315</v>
      </c>
      <c r="Q332" s="18">
        <v>72.709999999999994</v>
      </c>
      <c r="R332" s="25">
        <v>41988.829942129625</v>
      </c>
      <c r="S332" s="25">
        <v>42046.207638888889</v>
      </c>
    </row>
    <row r="333" spans="1:19" ht="60" x14ac:dyDescent="0.25">
      <c r="A333" s="18">
        <v>3593</v>
      </c>
      <c r="B333" s="9" t="s">
        <v>3592</v>
      </c>
      <c r="C333" s="3" t="s">
        <v>7703</v>
      </c>
      <c r="D333" s="22">
        <v>3000</v>
      </c>
      <c r="E333" s="23">
        <v>3319</v>
      </c>
      <c r="F333" s="27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24" t="s">
        <v>8314</v>
      </c>
      <c r="P333" s="24" t="s">
        <v>8315</v>
      </c>
      <c r="Q333" s="18">
        <v>77.19</v>
      </c>
      <c r="R333" s="25">
        <v>41974.898599537039</v>
      </c>
      <c r="S333" s="25">
        <v>42009.851388888885</v>
      </c>
    </row>
    <row r="334" spans="1:19" ht="75" x14ac:dyDescent="0.25">
      <c r="A334" s="18">
        <v>3594</v>
      </c>
      <c r="B334" s="9" t="s">
        <v>3593</v>
      </c>
      <c r="C334" s="3" t="s">
        <v>7704</v>
      </c>
      <c r="D334" s="22">
        <v>1600</v>
      </c>
      <c r="E334" s="23">
        <v>2015</v>
      </c>
      <c r="F334" s="27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24" t="s">
        <v>8314</v>
      </c>
      <c r="P334" s="24" t="s">
        <v>8315</v>
      </c>
      <c r="Q334" s="18">
        <v>55.97</v>
      </c>
      <c r="R334" s="25">
        <v>42592.066921296297</v>
      </c>
      <c r="S334" s="25">
        <v>42617.066921296297</v>
      </c>
    </row>
    <row r="335" spans="1:19" ht="45" x14ac:dyDescent="0.25">
      <c r="A335" s="18">
        <v>3595</v>
      </c>
      <c r="B335" s="9" t="s">
        <v>3594</v>
      </c>
      <c r="C335" s="3" t="s">
        <v>7705</v>
      </c>
      <c r="D335" s="22">
        <v>2600</v>
      </c>
      <c r="E335" s="23">
        <v>3081</v>
      </c>
      <c r="F335" s="27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24" t="s">
        <v>8314</v>
      </c>
      <c r="P335" s="24" t="s">
        <v>8315</v>
      </c>
      <c r="Q335" s="18">
        <v>49.69</v>
      </c>
      <c r="R335" s="25">
        <v>42050.008368055554</v>
      </c>
      <c r="S335" s="25">
        <v>42076.290972222225</v>
      </c>
    </row>
    <row r="336" spans="1:19" ht="45" x14ac:dyDescent="0.25">
      <c r="A336" s="18">
        <v>3597</v>
      </c>
      <c r="B336" s="9" t="s">
        <v>3596</v>
      </c>
      <c r="C336" s="3" t="s">
        <v>7707</v>
      </c>
      <c r="D336" s="22">
        <v>2500</v>
      </c>
      <c r="E336" s="23">
        <v>2565</v>
      </c>
      <c r="F336" s="27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24" t="s">
        <v>8314</v>
      </c>
      <c r="P336" s="24" t="s">
        <v>8315</v>
      </c>
      <c r="Q336" s="18">
        <v>77.73</v>
      </c>
      <c r="R336" s="25">
        <v>42417.585532407407</v>
      </c>
      <c r="S336" s="25">
        <v>42432.249305555553</v>
      </c>
    </row>
    <row r="337" spans="1:19" ht="60" x14ac:dyDescent="0.25">
      <c r="A337" s="18">
        <v>3598</v>
      </c>
      <c r="B337" s="9" t="s">
        <v>3597</v>
      </c>
      <c r="C337" s="3" t="s">
        <v>7708</v>
      </c>
      <c r="D337" s="22">
        <v>1000</v>
      </c>
      <c r="E337" s="23">
        <v>1101</v>
      </c>
      <c r="F337" s="27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24" t="s">
        <v>8314</v>
      </c>
      <c r="P337" s="24" t="s">
        <v>8315</v>
      </c>
      <c r="Q337" s="18">
        <v>40.78</v>
      </c>
      <c r="R337" s="25">
        <v>41866.79886574074</v>
      </c>
      <c r="S337" s="25">
        <v>41885.207638888889</v>
      </c>
    </row>
    <row r="338" spans="1:19" ht="75" x14ac:dyDescent="0.25">
      <c r="A338" s="18">
        <v>3599</v>
      </c>
      <c r="B338" s="9" t="s">
        <v>3598</v>
      </c>
      <c r="C338" s="3" t="s">
        <v>7709</v>
      </c>
      <c r="D338" s="22">
        <v>500</v>
      </c>
      <c r="E338" s="23">
        <v>1010</v>
      </c>
      <c r="F338" s="27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24" t="s">
        <v>8314</v>
      </c>
      <c r="P338" s="24" t="s">
        <v>8315</v>
      </c>
      <c r="Q338" s="18">
        <v>59.41</v>
      </c>
      <c r="R338" s="25">
        <v>42220.79487268519</v>
      </c>
      <c r="S338" s="25">
        <v>42246</v>
      </c>
    </row>
    <row r="339" spans="1:19" ht="45" x14ac:dyDescent="0.25">
      <c r="A339" s="18">
        <v>3600</v>
      </c>
      <c r="B339" s="9" t="s">
        <v>3599</v>
      </c>
      <c r="C339" s="3" t="s">
        <v>7710</v>
      </c>
      <c r="D339" s="22">
        <v>10</v>
      </c>
      <c r="E339" s="23">
        <v>13</v>
      </c>
      <c r="F339" s="27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24" t="s">
        <v>8314</v>
      </c>
      <c r="P339" s="24" t="s">
        <v>8315</v>
      </c>
      <c r="Q339" s="18">
        <v>3.25</v>
      </c>
      <c r="R339" s="25">
        <v>42628.849120370374</v>
      </c>
      <c r="S339" s="25">
        <v>42656.849120370374</v>
      </c>
    </row>
    <row r="340" spans="1:19" ht="90" x14ac:dyDescent="0.25">
      <c r="A340" s="18">
        <v>3602</v>
      </c>
      <c r="B340" s="9" t="s">
        <v>3601</v>
      </c>
      <c r="C340" s="3" t="s">
        <v>7712</v>
      </c>
      <c r="D340" s="22">
        <v>4000</v>
      </c>
      <c r="E340" s="23">
        <v>4002</v>
      </c>
      <c r="F340" s="27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24" t="s">
        <v>8314</v>
      </c>
      <c r="P340" s="24" t="s">
        <v>8315</v>
      </c>
      <c r="Q340" s="18">
        <v>81.67</v>
      </c>
      <c r="R340" s="25">
        <v>42447.894432870366</v>
      </c>
      <c r="S340" s="25">
        <v>42507.894432870366</v>
      </c>
    </row>
    <row r="341" spans="1:19" ht="75" x14ac:dyDescent="0.25">
      <c r="A341" s="18">
        <v>3603</v>
      </c>
      <c r="B341" s="9" t="s">
        <v>3602</v>
      </c>
      <c r="C341" s="3" t="s">
        <v>7713</v>
      </c>
      <c r="D341" s="22">
        <v>1500</v>
      </c>
      <c r="E341" s="23">
        <v>2560</v>
      </c>
      <c r="F341" s="27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24" t="s">
        <v>8314</v>
      </c>
      <c r="P341" s="24" t="s">
        <v>8315</v>
      </c>
      <c r="Q341" s="18">
        <v>44.91</v>
      </c>
      <c r="R341" s="25">
        <v>42283.864351851851</v>
      </c>
      <c r="S341" s="25">
        <v>42313.906018518523</v>
      </c>
    </row>
    <row r="342" spans="1:19" ht="75" x14ac:dyDescent="0.25">
      <c r="A342" s="18">
        <v>3604</v>
      </c>
      <c r="B342" s="9" t="s">
        <v>3603</v>
      </c>
      <c r="C342" s="3" t="s">
        <v>7714</v>
      </c>
      <c r="D342" s="22">
        <v>3000</v>
      </c>
      <c r="E342" s="23">
        <v>3385</v>
      </c>
      <c r="F342" s="27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24" t="s">
        <v>8314</v>
      </c>
      <c r="P342" s="24" t="s">
        <v>8315</v>
      </c>
      <c r="Q342" s="18">
        <v>49.06</v>
      </c>
      <c r="R342" s="25">
        <v>42483.015694444446</v>
      </c>
      <c r="S342" s="25">
        <v>42489.290972222225</v>
      </c>
    </row>
    <row r="343" spans="1:19" ht="60" x14ac:dyDescent="0.25">
      <c r="A343" s="18">
        <v>3613</v>
      </c>
      <c r="B343" s="9" t="s">
        <v>3612</v>
      </c>
      <c r="C343" s="3" t="s">
        <v>7723</v>
      </c>
      <c r="D343" s="22">
        <v>1250</v>
      </c>
      <c r="E343" s="23">
        <v>1250</v>
      </c>
      <c r="F343" s="27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24" t="s">
        <v>8314</v>
      </c>
      <c r="P343" s="24" t="s">
        <v>8315</v>
      </c>
      <c r="Q343" s="18">
        <v>62.5</v>
      </c>
      <c r="R343" s="25">
        <v>41788.58997685185</v>
      </c>
      <c r="S343" s="25">
        <v>41818.58997685185</v>
      </c>
    </row>
    <row r="344" spans="1:19" ht="60" x14ac:dyDescent="0.25">
      <c r="A344" s="18">
        <v>3614</v>
      </c>
      <c r="B344" s="9" t="s">
        <v>3439</v>
      </c>
      <c r="C344" s="3" t="s">
        <v>7724</v>
      </c>
      <c r="D344" s="22">
        <v>2500</v>
      </c>
      <c r="E344" s="23">
        <v>2520</v>
      </c>
      <c r="F344" s="27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24" t="s">
        <v>8314</v>
      </c>
      <c r="P344" s="24" t="s">
        <v>8315</v>
      </c>
      <c r="Q344" s="18">
        <v>35.49</v>
      </c>
      <c r="R344" s="25">
        <v>42144.041851851856</v>
      </c>
      <c r="S344" s="25">
        <v>42174.041851851856</v>
      </c>
    </row>
    <row r="345" spans="1:19" ht="75" x14ac:dyDescent="0.25">
      <c r="A345" s="18">
        <v>3619</v>
      </c>
      <c r="B345" s="9" t="s">
        <v>3617</v>
      </c>
      <c r="C345" s="3" t="s">
        <v>7729</v>
      </c>
      <c r="D345" s="22">
        <v>1000</v>
      </c>
      <c r="E345" s="23">
        <v>1130</v>
      </c>
      <c r="F345" s="27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24" t="s">
        <v>8314</v>
      </c>
      <c r="P345" s="24" t="s">
        <v>8315</v>
      </c>
      <c r="Q345" s="18">
        <v>66.47</v>
      </c>
      <c r="R345" s="25">
        <v>42661.132245370376</v>
      </c>
      <c r="S345" s="25">
        <v>42693.916666666672</v>
      </c>
    </row>
    <row r="346" spans="1:19" ht="75" x14ac:dyDescent="0.25">
      <c r="A346" s="18">
        <v>3620</v>
      </c>
      <c r="B346" s="9" t="s">
        <v>3618</v>
      </c>
      <c r="C346" s="3" t="s">
        <v>7730</v>
      </c>
      <c r="D346" s="22">
        <v>10500</v>
      </c>
      <c r="E346" s="23">
        <v>11045</v>
      </c>
      <c r="F346" s="27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24" t="s">
        <v>8314</v>
      </c>
      <c r="P346" s="24" t="s">
        <v>8315</v>
      </c>
      <c r="Q346" s="18">
        <v>56.07</v>
      </c>
      <c r="R346" s="25">
        <v>42037.938206018516</v>
      </c>
      <c r="S346" s="25">
        <v>42068.166666666672</v>
      </c>
    </row>
    <row r="347" spans="1:19" ht="75" x14ac:dyDescent="0.25">
      <c r="A347" s="18">
        <v>3621</v>
      </c>
      <c r="B347" s="9" t="s">
        <v>3619</v>
      </c>
      <c r="C347" s="3" t="s">
        <v>7731</v>
      </c>
      <c r="D347" s="22">
        <v>3000</v>
      </c>
      <c r="E347" s="23">
        <v>3292</v>
      </c>
      <c r="F347" s="27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24" t="s">
        <v>8314</v>
      </c>
      <c r="P347" s="24" t="s">
        <v>8315</v>
      </c>
      <c r="Q347" s="18">
        <v>47.03</v>
      </c>
      <c r="R347" s="25">
        <v>42619.935694444444</v>
      </c>
      <c r="S347" s="25">
        <v>42643.875</v>
      </c>
    </row>
    <row r="348" spans="1:19" ht="45" x14ac:dyDescent="0.25">
      <c r="A348" s="18">
        <v>3622</v>
      </c>
      <c r="B348" s="9" t="s">
        <v>3620</v>
      </c>
      <c r="C348" s="3" t="s">
        <v>7732</v>
      </c>
      <c r="D348" s="22">
        <v>1000</v>
      </c>
      <c r="E348" s="23">
        <v>1000.99</v>
      </c>
      <c r="F348" s="27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24" t="s">
        <v>8314</v>
      </c>
      <c r="P348" s="24" t="s">
        <v>8315</v>
      </c>
      <c r="Q348" s="18">
        <v>47.67</v>
      </c>
      <c r="R348" s="25">
        <v>41877.221886574072</v>
      </c>
      <c r="S348" s="25">
        <v>41910.140972222223</v>
      </c>
    </row>
    <row r="349" spans="1:19" ht="45" x14ac:dyDescent="0.25">
      <c r="A349" s="18">
        <v>3623</v>
      </c>
      <c r="B349" s="9" t="s">
        <v>3621</v>
      </c>
      <c r="C349" s="3" t="s">
        <v>7733</v>
      </c>
      <c r="D349" s="22">
        <v>2500</v>
      </c>
      <c r="E349" s="23">
        <v>3000</v>
      </c>
      <c r="F349" s="27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24" t="s">
        <v>8314</v>
      </c>
      <c r="P349" s="24" t="s">
        <v>8315</v>
      </c>
      <c r="Q349" s="18">
        <v>88.24</v>
      </c>
      <c r="R349" s="25">
        <v>41828.736921296295</v>
      </c>
      <c r="S349" s="25">
        <v>41846.291666666664</v>
      </c>
    </row>
    <row r="350" spans="1:19" ht="105" x14ac:dyDescent="0.25">
      <c r="A350" s="18">
        <v>3624</v>
      </c>
      <c r="B350" s="9" t="s">
        <v>3622</v>
      </c>
      <c r="C350" s="3" t="s">
        <v>7734</v>
      </c>
      <c r="D350" s="22">
        <v>3000</v>
      </c>
      <c r="E350" s="23">
        <v>3148</v>
      </c>
      <c r="F350" s="27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24" t="s">
        <v>8314</v>
      </c>
      <c r="P350" s="24" t="s">
        <v>8315</v>
      </c>
      <c r="Q350" s="18">
        <v>80.72</v>
      </c>
      <c r="R350" s="25">
        <v>42545.774189814809</v>
      </c>
      <c r="S350" s="25">
        <v>42605.774189814809</v>
      </c>
    </row>
    <row r="351" spans="1:19" ht="75" x14ac:dyDescent="0.25">
      <c r="A351" s="18">
        <v>3627</v>
      </c>
      <c r="B351" s="9" t="s">
        <v>3625</v>
      </c>
      <c r="C351" s="3" t="s">
        <v>7737</v>
      </c>
      <c r="D351" s="22">
        <v>2000</v>
      </c>
      <c r="E351" s="23">
        <v>2000</v>
      </c>
      <c r="F351" s="27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24" t="s">
        <v>8314</v>
      </c>
      <c r="P351" s="24" t="s">
        <v>8315</v>
      </c>
      <c r="Q351" s="18">
        <v>68.97</v>
      </c>
      <c r="R351" s="25">
        <v>42460.741747685184</v>
      </c>
      <c r="S351" s="25">
        <v>42511.165972222225</v>
      </c>
    </row>
    <row r="352" spans="1:19" ht="45" x14ac:dyDescent="0.25">
      <c r="A352" s="18">
        <v>3648</v>
      </c>
      <c r="B352" s="9" t="s">
        <v>3646</v>
      </c>
      <c r="C352" s="3" t="s">
        <v>7758</v>
      </c>
      <c r="D352" s="22">
        <v>40000</v>
      </c>
      <c r="E352" s="23">
        <v>40153</v>
      </c>
      <c r="F352" s="27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24" t="s">
        <v>8314</v>
      </c>
      <c r="P352" s="24" t="s">
        <v>8315</v>
      </c>
      <c r="Q352" s="18">
        <v>550.04</v>
      </c>
      <c r="R352" s="25">
        <v>41887.292187500003</v>
      </c>
      <c r="S352" s="25">
        <v>41917.292187500003</v>
      </c>
    </row>
    <row r="353" spans="1:19" ht="60" x14ac:dyDescent="0.25">
      <c r="A353" s="18">
        <v>3651</v>
      </c>
      <c r="B353" s="9" t="s">
        <v>3649</v>
      </c>
      <c r="C353" s="3" t="s">
        <v>7761</v>
      </c>
      <c r="D353" s="22">
        <v>500</v>
      </c>
      <c r="E353" s="23">
        <v>520</v>
      </c>
      <c r="F353" s="27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24" t="s">
        <v>8314</v>
      </c>
      <c r="P353" s="24" t="s">
        <v>8315</v>
      </c>
      <c r="Q353" s="18">
        <v>57.78</v>
      </c>
      <c r="R353" s="25">
        <v>41828.646319444444</v>
      </c>
      <c r="S353" s="25">
        <v>41861.665972222225</v>
      </c>
    </row>
    <row r="354" spans="1:19" ht="75" x14ac:dyDescent="0.25">
      <c r="A354" s="18">
        <v>3655</v>
      </c>
      <c r="B354" s="9" t="s">
        <v>3652</v>
      </c>
      <c r="C354" s="3" t="s">
        <v>7765</v>
      </c>
      <c r="D354" s="22">
        <v>5000</v>
      </c>
      <c r="E354" s="23">
        <v>5813</v>
      </c>
      <c r="F354" s="27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24" t="s">
        <v>8314</v>
      </c>
      <c r="P354" s="24" t="s">
        <v>8315</v>
      </c>
      <c r="Q354" s="18">
        <v>73.58</v>
      </c>
      <c r="R354" s="25">
        <v>42173.803217592591</v>
      </c>
      <c r="S354" s="25">
        <v>42203.290972222225</v>
      </c>
    </row>
    <row r="355" spans="1:19" ht="45" x14ac:dyDescent="0.25">
      <c r="A355" s="18">
        <v>3658</v>
      </c>
      <c r="B355" s="9" t="s">
        <v>3655</v>
      </c>
      <c r="C355" s="3" t="s">
        <v>7768</v>
      </c>
      <c r="D355" s="22">
        <v>1500</v>
      </c>
      <c r="E355" s="23">
        <v>1510</v>
      </c>
      <c r="F355" s="27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24" t="s">
        <v>8314</v>
      </c>
      <c r="P355" s="24" t="s">
        <v>8315</v>
      </c>
      <c r="Q355" s="18">
        <v>75.5</v>
      </c>
      <c r="R355" s="25">
        <v>41775.858564814815</v>
      </c>
      <c r="S355" s="25">
        <v>41822.165972222225</v>
      </c>
    </row>
    <row r="356" spans="1:19" ht="60" x14ac:dyDescent="0.25">
      <c r="A356" s="18">
        <v>3659</v>
      </c>
      <c r="B356" s="9" t="s">
        <v>3656</v>
      </c>
      <c r="C356" s="3" t="s">
        <v>7769</v>
      </c>
      <c r="D356" s="22">
        <v>3000</v>
      </c>
      <c r="E356" s="23">
        <v>3061</v>
      </c>
      <c r="F356" s="27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24" t="s">
        <v>8314</v>
      </c>
      <c r="P356" s="24" t="s">
        <v>8315</v>
      </c>
      <c r="Q356" s="18">
        <v>235.46</v>
      </c>
      <c r="R356" s="25">
        <v>42055.277199074073</v>
      </c>
      <c r="S356" s="25">
        <v>42082.610416666663</v>
      </c>
    </row>
    <row r="357" spans="1:19" ht="75" x14ac:dyDescent="0.25">
      <c r="A357" s="18">
        <v>3661</v>
      </c>
      <c r="B357" s="9" t="s">
        <v>3658</v>
      </c>
      <c r="C357" s="3" t="s">
        <v>7771</v>
      </c>
      <c r="D357" s="22">
        <v>3000</v>
      </c>
      <c r="E357" s="23">
        <v>3330</v>
      </c>
      <c r="F357" s="27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24" t="s">
        <v>8314</v>
      </c>
      <c r="P357" s="24" t="s">
        <v>8315</v>
      </c>
      <c r="Q357" s="18">
        <v>92.5</v>
      </c>
      <c r="R357" s="25">
        <v>42447.896666666667</v>
      </c>
      <c r="S357" s="25">
        <v>42470.166666666672</v>
      </c>
    </row>
    <row r="358" spans="1:19" ht="75" x14ac:dyDescent="0.25">
      <c r="A358" s="18">
        <v>3664</v>
      </c>
      <c r="B358" s="9" t="s">
        <v>3661</v>
      </c>
      <c r="C358" s="3" t="s">
        <v>7774</v>
      </c>
      <c r="D358" s="22">
        <v>800</v>
      </c>
      <c r="E358" s="23">
        <v>875</v>
      </c>
      <c r="F358" s="27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24" t="s">
        <v>8314</v>
      </c>
      <c r="P358" s="24" t="s">
        <v>8315</v>
      </c>
      <c r="Q358" s="18">
        <v>46.05</v>
      </c>
      <c r="R358" s="25">
        <v>42523.248715277776</v>
      </c>
      <c r="S358" s="25">
        <v>42537.248715277776</v>
      </c>
    </row>
    <row r="359" spans="1:19" ht="30" x14ac:dyDescent="0.25">
      <c r="A359" s="18">
        <v>3666</v>
      </c>
      <c r="B359" s="9" t="s">
        <v>3663</v>
      </c>
      <c r="C359" s="3" t="s">
        <v>7776</v>
      </c>
      <c r="D359" s="22">
        <v>1200</v>
      </c>
      <c r="E359" s="23">
        <v>1200</v>
      </c>
      <c r="F359" s="27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24" t="s">
        <v>8314</v>
      </c>
      <c r="P359" s="24" t="s">
        <v>8315</v>
      </c>
      <c r="Q359" s="18">
        <v>31.58</v>
      </c>
      <c r="R359" s="25">
        <v>41822.90488425926</v>
      </c>
      <c r="S359" s="25">
        <v>41844.291666666664</v>
      </c>
    </row>
    <row r="360" spans="1:19" ht="75" x14ac:dyDescent="0.25">
      <c r="A360" s="18">
        <v>3668</v>
      </c>
      <c r="B360" s="9" t="s">
        <v>3665</v>
      </c>
      <c r="C360" s="3" t="s">
        <v>7778</v>
      </c>
      <c r="D360" s="22">
        <v>1000</v>
      </c>
      <c r="E360" s="23">
        <v>1035</v>
      </c>
      <c r="F360" s="27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24" t="s">
        <v>8314</v>
      </c>
      <c r="P360" s="24" t="s">
        <v>8315</v>
      </c>
      <c r="Q360" s="18">
        <v>36.96</v>
      </c>
      <c r="R360" s="25">
        <v>42185.556157407409</v>
      </c>
      <c r="S360" s="25">
        <v>42208.772916666669</v>
      </c>
    </row>
    <row r="361" spans="1:19" ht="75" x14ac:dyDescent="0.25">
      <c r="A361" s="18">
        <v>3671</v>
      </c>
      <c r="B361" s="9" t="s">
        <v>3668</v>
      </c>
      <c r="C361" s="3" t="s">
        <v>7781</v>
      </c>
      <c r="D361" s="22">
        <v>3500</v>
      </c>
      <c r="E361" s="23">
        <v>3530</v>
      </c>
      <c r="F361" s="27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24" t="s">
        <v>8314</v>
      </c>
      <c r="P361" s="24" t="s">
        <v>8315</v>
      </c>
      <c r="Q361" s="18">
        <v>88.25</v>
      </c>
      <c r="R361" s="25">
        <v>41820.62809027778</v>
      </c>
      <c r="S361" s="25">
        <v>41841.165972222225</v>
      </c>
    </row>
    <row r="362" spans="1:19" ht="90" x14ac:dyDescent="0.25">
      <c r="A362" s="18">
        <v>3676</v>
      </c>
      <c r="B362" s="9" t="s">
        <v>3673</v>
      </c>
      <c r="C362" s="3" t="s">
        <v>7786</v>
      </c>
      <c r="D362" s="22">
        <v>800</v>
      </c>
      <c r="E362" s="23">
        <v>1030</v>
      </c>
      <c r="F362" s="27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24" t="s">
        <v>8314</v>
      </c>
      <c r="P362" s="24" t="s">
        <v>8315</v>
      </c>
      <c r="Q362" s="18">
        <v>64.38</v>
      </c>
      <c r="R362" s="25">
        <v>41876.815787037034</v>
      </c>
      <c r="S362" s="25">
        <v>41894.815787037034</v>
      </c>
    </row>
    <row r="363" spans="1:19" ht="60" x14ac:dyDescent="0.25">
      <c r="A363" s="18">
        <v>3677</v>
      </c>
      <c r="B363" s="9" t="s">
        <v>3674</v>
      </c>
      <c r="C363" s="3" t="s">
        <v>7787</v>
      </c>
      <c r="D363" s="22">
        <v>12000</v>
      </c>
      <c r="E363" s="23">
        <v>12348.5</v>
      </c>
      <c r="F363" s="27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24" t="s">
        <v>8314</v>
      </c>
      <c r="P363" s="24" t="s">
        <v>8315</v>
      </c>
      <c r="Q363" s="18">
        <v>62.05</v>
      </c>
      <c r="R363" s="25">
        <v>41802.574282407404</v>
      </c>
      <c r="S363" s="25">
        <v>41823.165972222225</v>
      </c>
    </row>
    <row r="364" spans="1:19" ht="75" x14ac:dyDescent="0.25">
      <c r="A364" s="18">
        <v>3679</v>
      </c>
      <c r="B364" s="9" t="s">
        <v>3676</v>
      </c>
      <c r="C364" s="3" t="s">
        <v>7789</v>
      </c>
      <c r="D364" s="22">
        <v>2000</v>
      </c>
      <c r="E364" s="23">
        <v>2202</v>
      </c>
      <c r="F364" s="27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24" t="s">
        <v>8314</v>
      </c>
      <c r="P364" s="24" t="s">
        <v>8315</v>
      </c>
      <c r="Q364" s="18">
        <v>73.400000000000006</v>
      </c>
      <c r="R364" s="25">
        <v>41786.761354166665</v>
      </c>
      <c r="S364" s="25">
        <v>41821.207638888889</v>
      </c>
    </row>
    <row r="365" spans="1:19" ht="60" x14ac:dyDescent="0.25">
      <c r="A365" s="18">
        <v>3680</v>
      </c>
      <c r="B365" s="9" t="s">
        <v>3677</v>
      </c>
      <c r="C365" s="3" t="s">
        <v>7790</v>
      </c>
      <c r="D365" s="22">
        <v>3000</v>
      </c>
      <c r="E365" s="23">
        <v>3383</v>
      </c>
      <c r="F365" s="27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24" t="s">
        <v>8314</v>
      </c>
      <c r="P365" s="24" t="s">
        <v>8315</v>
      </c>
      <c r="Q365" s="18">
        <v>99.5</v>
      </c>
      <c r="R365" s="25">
        <v>42627.454097222217</v>
      </c>
      <c r="S365" s="25">
        <v>42648.454097222217</v>
      </c>
    </row>
    <row r="366" spans="1:19" ht="90" x14ac:dyDescent="0.25">
      <c r="A366" s="18">
        <v>3681</v>
      </c>
      <c r="B366" s="9" t="s">
        <v>3678</v>
      </c>
      <c r="C366" s="3" t="s">
        <v>7791</v>
      </c>
      <c r="D366" s="22">
        <v>1000</v>
      </c>
      <c r="E366" s="23">
        <v>1119</v>
      </c>
      <c r="F366" s="27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24" t="s">
        <v>8314</v>
      </c>
      <c r="P366" s="24" t="s">
        <v>8315</v>
      </c>
      <c r="Q366" s="18">
        <v>62.17</v>
      </c>
      <c r="R366" s="25">
        <v>42374.651504629626</v>
      </c>
      <c r="S366" s="25">
        <v>42384.651504629626</v>
      </c>
    </row>
    <row r="367" spans="1:19" ht="75" x14ac:dyDescent="0.25">
      <c r="A367" s="18">
        <v>3682</v>
      </c>
      <c r="B367" s="9" t="s">
        <v>3679</v>
      </c>
      <c r="C367" s="3" t="s">
        <v>7792</v>
      </c>
      <c r="D367" s="22">
        <v>3000</v>
      </c>
      <c r="E367" s="23">
        <v>4176</v>
      </c>
      <c r="F367" s="27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24" t="s">
        <v>8314</v>
      </c>
      <c r="P367" s="24" t="s">
        <v>8315</v>
      </c>
      <c r="Q367" s="18">
        <v>62.33</v>
      </c>
      <c r="R367" s="25">
        <v>41772.685393518521</v>
      </c>
      <c r="S367" s="25">
        <v>41806.290972222225</v>
      </c>
    </row>
    <row r="368" spans="1:19" ht="60" x14ac:dyDescent="0.25">
      <c r="A368" s="18">
        <v>3683</v>
      </c>
      <c r="B368" s="9" t="s">
        <v>3680</v>
      </c>
      <c r="C368" s="3" t="s">
        <v>7793</v>
      </c>
      <c r="D368" s="22">
        <v>3500</v>
      </c>
      <c r="E368" s="23">
        <v>3880</v>
      </c>
      <c r="F368" s="27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24" t="s">
        <v>8314</v>
      </c>
      <c r="P368" s="24" t="s">
        <v>8315</v>
      </c>
      <c r="Q368" s="18">
        <v>58.79</v>
      </c>
      <c r="R368" s="25">
        <v>42633.116851851853</v>
      </c>
      <c r="S368" s="25">
        <v>42663.116851851853</v>
      </c>
    </row>
    <row r="369" spans="1:19" ht="90" x14ac:dyDescent="0.25">
      <c r="A369" s="18">
        <v>3684</v>
      </c>
      <c r="B369" s="9" t="s">
        <v>3681</v>
      </c>
      <c r="C369" s="3" t="s">
        <v>7794</v>
      </c>
      <c r="D369" s="22">
        <v>750</v>
      </c>
      <c r="E369" s="23">
        <v>1043</v>
      </c>
      <c r="F369" s="27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24" t="s">
        <v>8314</v>
      </c>
      <c r="P369" s="24" t="s">
        <v>8315</v>
      </c>
      <c r="Q369" s="18">
        <v>45.35</v>
      </c>
      <c r="R369" s="25">
        <v>42219.180393518516</v>
      </c>
      <c r="S369" s="25">
        <v>42249.180393518516</v>
      </c>
    </row>
    <row r="370" spans="1:19" ht="75" x14ac:dyDescent="0.25">
      <c r="A370" s="18">
        <v>3685</v>
      </c>
      <c r="B370" s="9" t="s">
        <v>3682</v>
      </c>
      <c r="C370" s="3" t="s">
        <v>7795</v>
      </c>
      <c r="D370" s="22">
        <v>5000</v>
      </c>
      <c r="E370" s="23">
        <v>5285</v>
      </c>
      <c r="F370" s="27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24" t="s">
        <v>8314</v>
      </c>
      <c r="P370" s="24" t="s">
        <v>8315</v>
      </c>
      <c r="Q370" s="18">
        <v>41.94</v>
      </c>
      <c r="R370" s="25">
        <v>41753.593275462961</v>
      </c>
      <c r="S370" s="25">
        <v>41778.875</v>
      </c>
    </row>
    <row r="371" spans="1:19" ht="60" x14ac:dyDescent="0.25">
      <c r="A371" s="18">
        <v>3686</v>
      </c>
      <c r="B371" s="9" t="s">
        <v>3683</v>
      </c>
      <c r="C371" s="3" t="s">
        <v>7796</v>
      </c>
      <c r="D371" s="22">
        <v>350</v>
      </c>
      <c r="E371" s="23">
        <v>355</v>
      </c>
      <c r="F371" s="27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24" t="s">
        <v>8314</v>
      </c>
      <c r="P371" s="24" t="s">
        <v>8315</v>
      </c>
      <c r="Q371" s="18">
        <v>59.17</v>
      </c>
      <c r="R371" s="25">
        <v>42230.662731481483</v>
      </c>
      <c r="S371" s="25">
        <v>42245.165972222225</v>
      </c>
    </row>
    <row r="372" spans="1:19" ht="75" x14ac:dyDescent="0.25">
      <c r="A372" s="18">
        <v>3687</v>
      </c>
      <c r="B372" s="9" t="s">
        <v>3684</v>
      </c>
      <c r="C372" s="3" t="s">
        <v>7797</v>
      </c>
      <c r="D372" s="22">
        <v>5000</v>
      </c>
      <c r="E372" s="23">
        <v>5012.25</v>
      </c>
      <c r="F372" s="27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24" t="s">
        <v>8314</v>
      </c>
      <c r="P372" s="24" t="s">
        <v>8315</v>
      </c>
      <c r="Q372" s="18">
        <v>200.49</v>
      </c>
      <c r="R372" s="25">
        <v>41787.218229166669</v>
      </c>
      <c r="S372" s="25">
        <v>41817.218229166669</v>
      </c>
    </row>
    <row r="373" spans="1:19" ht="75" x14ac:dyDescent="0.25">
      <c r="A373" s="18">
        <v>3689</v>
      </c>
      <c r="B373" s="9" t="s">
        <v>3686</v>
      </c>
      <c r="C373" s="3" t="s">
        <v>7799</v>
      </c>
      <c r="D373" s="22">
        <v>3000</v>
      </c>
      <c r="E373" s="23">
        <v>3550</v>
      </c>
      <c r="F373" s="27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24" t="s">
        <v>8314</v>
      </c>
      <c r="P373" s="24" t="s">
        <v>8315</v>
      </c>
      <c r="Q373" s="18">
        <v>57.26</v>
      </c>
      <c r="R373" s="25">
        <v>42147.826840277776</v>
      </c>
      <c r="S373" s="25">
        <v>42176.934027777781</v>
      </c>
    </row>
    <row r="374" spans="1:19" ht="75" x14ac:dyDescent="0.25">
      <c r="A374" s="18">
        <v>3690</v>
      </c>
      <c r="B374" s="9" t="s">
        <v>3687</v>
      </c>
      <c r="C374" s="3" t="s">
        <v>7800</v>
      </c>
      <c r="D374" s="22">
        <v>1500</v>
      </c>
      <c r="E374" s="23">
        <v>1800</v>
      </c>
      <c r="F374" s="27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24" t="s">
        <v>8314</v>
      </c>
      <c r="P374" s="24" t="s">
        <v>8315</v>
      </c>
      <c r="Q374" s="18">
        <v>58.06</v>
      </c>
      <c r="R374" s="25">
        <v>41940.598182870373</v>
      </c>
      <c r="S374" s="25">
        <v>41970.639849537038</v>
      </c>
    </row>
    <row r="375" spans="1:19" ht="45" x14ac:dyDescent="0.25">
      <c r="A375" s="18">
        <v>3691</v>
      </c>
      <c r="B375" s="9" t="s">
        <v>3688</v>
      </c>
      <c r="C375" s="3" t="s">
        <v>7801</v>
      </c>
      <c r="D375" s="22">
        <v>40000</v>
      </c>
      <c r="E375" s="23">
        <v>51184</v>
      </c>
      <c r="F375" s="27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24" t="s">
        <v>8314</v>
      </c>
      <c r="P375" s="24" t="s">
        <v>8315</v>
      </c>
      <c r="Q375" s="18">
        <v>186.8</v>
      </c>
      <c r="R375" s="25">
        <v>42020.700567129628</v>
      </c>
      <c r="S375" s="25">
        <v>42065.207638888889</v>
      </c>
    </row>
    <row r="376" spans="1:19" ht="45" x14ac:dyDescent="0.25">
      <c r="A376" s="18">
        <v>3692</v>
      </c>
      <c r="B376" s="9" t="s">
        <v>3689</v>
      </c>
      <c r="C376" s="3" t="s">
        <v>7802</v>
      </c>
      <c r="D376" s="22">
        <v>1000</v>
      </c>
      <c r="E376" s="23">
        <v>1260</v>
      </c>
      <c r="F376" s="27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24" t="s">
        <v>8314</v>
      </c>
      <c r="P376" s="24" t="s">
        <v>8315</v>
      </c>
      <c r="Q376" s="18">
        <v>74.12</v>
      </c>
      <c r="R376" s="25">
        <v>41891.96503472222</v>
      </c>
      <c r="S376" s="25">
        <v>41901</v>
      </c>
    </row>
    <row r="377" spans="1:19" ht="75" x14ac:dyDescent="0.25">
      <c r="A377" s="18">
        <v>3694</v>
      </c>
      <c r="B377" s="9" t="s">
        <v>3691</v>
      </c>
      <c r="C377" s="3" t="s">
        <v>7804</v>
      </c>
      <c r="D377" s="22">
        <v>3500</v>
      </c>
      <c r="E377" s="23">
        <v>3760</v>
      </c>
      <c r="F377" s="27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24" t="s">
        <v>8314</v>
      </c>
      <c r="P377" s="24" t="s">
        <v>8315</v>
      </c>
      <c r="Q377" s="18">
        <v>62.67</v>
      </c>
      <c r="R377" s="25">
        <v>42490.133877314816</v>
      </c>
      <c r="S377" s="25">
        <v>42527.083333333328</v>
      </c>
    </row>
    <row r="378" spans="1:19" ht="90" x14ac:dyDescent="0.25">
      <c r="A378" s="18">
        <v>3695</v>
      </c>
      <c r="B378" s="9" t="s">
        <v>3692</v>
      </c>
      <c r="C378" s="3" t="s">
        <v>7805</v>
      </c>
      <c r="D378" s="22">
        <v>4000</v>
      </c>
      <c r="E378" s="23">
        <v>4005</v>
      </c>
      <c r="F378" s="27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24" t="s">
        <v>8314</v>
      </c>
      <c r="P378" s="24" t="s">
        <v>8315</v>
      </c>
      <c r="Q378" s="18">
        <v>121.36</v>
      </c>
      <c r="R378" s="25">
        <v>41995.870486111111</v>
      </c>
      <c r="S378" s="25">
        <v>42015.870486111111</v>
      </c>
    </row>
    <row r="379" spans="1:19" ht="60" x14ac:dyDescent="0.25">
      <c r="A379" s="18">
        <v>3698</v>
      </c>
      <c r="B379" s="9" t="s">
        <v>3695</v>
      </c>
      <c r="C379" s="3" t="s">
        <v>7808</v>
      </c>
      <c r="D379" s="22">
        <v>5000</v>
      </c>
      <c r="E379" s="23">
        <v>5526</v>
      </c>
      <c r="F379" s="27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24" t="s">
        <v>8314</v>
      </c>
      <c r="P379" s="24" t="s">
        <v>8315</v>
      </c>
      <c r="Q379" s="18">
        <v>40.630000000000003</v>
      </c>
      <c r="R379" s="25">
        <v>42401.806562500002</v>
      </c>
      <c r="S379" s="25">
        <v>42431.806562500002</v>
      </c>
    </row>
    <row r="380" spans="1:19" ht="75" x14ac:dyDescent="0.25">
      <c r="A380" s="18">
        <v>3699</v>
      </c>
      <c r="B380" s="9" t="s">
        <v>3696</v>
      </c>
      <c r="C380" s="3" t="s">
        <v>7809</v>
      </c>
      <c r="D380" s="22">
        <v>2500</v>
      </c>
      <c r="E380" s="23">
        <v>2520</v>
      </c>
      <c r="F380" s="27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24" t="s">
        <v>8314</v>
      </c>
      <c r="P380" s="24" t="s">
        <v>8315</v>
      </c>
      <c r="Q380" s="18">
        <v>63</v>
      </c>
      <c r="R380" s="25">
        <v>41897.602037037039</v>
      </c>
      <c r="S380" s="25">
        <v>41927.602037037039</v>
      </c>
    </row>
    <row r="381" spans="1:19" ht="45" x14ac:dyDescent="0.25">
      <c r="A381" s="18">
        <v>3700</v>
      </c>
      <c r="B381" s="9" t="s">
        <v>3697</v>
      </c>
      <c r="C381" s="3" t="s">
        <v>7810</v>
      </c>
      <c r="D381" s="22">
        <v>500</v>
      </c>
      <c r="E381" s="23">
        <v>606</v>
      </c>
      <c r="F381" s="27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24" t="s">
        <v>8314</v>
      </c>
      <c r="P381" s="24" t="s">
        <v>8315</v>
      </c>
      <c r="Q381" s="18">
        <v>33.67</v>
      </c>
      <c r="R381" s="25">
        <v>41882.585648148146</v>
      </c>
      <c r="S381" s="25">
        <v>41912.666666666664</v>
      </c>
    </row>
    <row r="382" spans="1:19" ht="75" x14ac:dyDescent="0.25">
      <c r="A382" s="18">
        <v>3703</v>
      </c>
      <c r="B382" s="9" t="s">
        <v>3700</v>
      </c>
      <c r="C382" s="3" t="s">
        <v>7813</v>
      </c>
      <c r="D382" s="22">
        <v>1050</v>
      </c>
      <c r="E382" s="23">
        <v>1296</v>
      </c>
      <c r="F382" s="27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24" t="s">
        <v>8314</v>
      </c>
      <c r="P382" s="24" t="s">
        <v>8315</v>
      </c>
      <c r="Q382" s="18">
        <v>43.2</v>
      </c>
      <c r="R382" s="25">
        <v>42556.504490740743</v>
      </c>
      <c r="S382" s="25">
        <v>42595.290972222225</v>
      </c>
    </row>
    <row r="383" spans="1:19" ht="75" x14ac:dyDescent="0.25">
      <c r="A383" s="18">
        <v>3705</v>
      </c>
      <c r="B383" s="9" t="s">
        <v>3702</v>
      </c>
      <c r="C383" s="3" t="s">
        <v>7815</v>
      </c>
      <c r="D383" s="22">
        <v>2827</v>
      </c>
      <c r="E383" s="23">
        <v>2925</v>
      </c>
      <c r="F383" s="27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24" t="s">
        <v>8314</v>
      </c>
      <c r="P383" s="24" t="s">
        <v>8315</v>
      </c>
      <c r="Q383" s="18">
        <v>83.57</v>
      </c>
      <c r="R383" s="25">
        <v>41792.542986111112</v>
      </c>
      <c r="S383" s="25">
        <v>41813.75</v>
      </c>
    </row>
    <row r="384" spans="1:19" ht="60" x14ac:dyDescent="0.25">
      <c r="A384" s="18">
        <v>3706</v>
      </c>
      <c r="B384" s="9" t="s">
        <v>3703</v>
      </c>
      <c r="C384" s="3" t="s">
        <v>7816</v>
      </c>
      <c r="D384" s="22">
        <v>1500</v>
      </c>
      <c r="E384" s="23">
        <v>1820</v>
      </c>
      <c r="F384" s="27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24" t="s">
        <v>8314</v>
      </c>
      <c r="P384" s="24" t="s">
        <v>8315</v>
      </c>
      <c r="Q384" s="18">
        <v>140</v>
      </c>
      <c r="R384" s="25">
        <v>41879.913761574076</v>
      </c>
      <c r="S384" s="25">
        <v>41894.913761574076</v>
      </c>
    </row>
    <row r="385" spans="1:19" ht="60" x14ac:dyDescent="0.25">
      <c r="A385" s="18">
        <v>3707</v>
      </c>
      <c r="B385" s="9" t="s">
        <v>3704</v>
      </c>
      <c r="C385" s="3" t="s">
        <v>7817</v>
      </c>
      <c r="D385" s="22">
        <v>1000</v>
      </c>
      <c r="E385" s="23">
        <v>1860</v>
      </c>
      <c r="F385" s="27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24" t="s">
        <v>8314</v>
      </c>
      <c r="P385" s="24" t="s">
        <v>8315</v>
      </c>
      <c r="Q385" s="18">
        <v>80.87</v>
      </c>
      <c r="R385" s="25">
        <v>42552.048356481479</v>
      </c>
      <c r="S385" s="25">
        <v>42573.226388888885</v>
      </c>
    </row>
    <row r="386" spans="1:19" ht="90" x14ac:dyDescent="0.25">
      <c r="A386" s="18">
        <v>3708</v>
      </c>
      <c r="B386" s="9" t="s">
        <v>3705</v>
      </c>
      <c r="C386" s="3" t="s">
        <v>7818</v>
      </c>
      <c r="D386" s="22">
        <v>700</v>
      </c>
      <c r="E386" s="23">
        <v>2100</v>
      </c>
      <c r="F386" s="27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24" t="s">
        <v>8314</v>
      </c>
      <c r="P386" s="24" t="s">
        <v>8315</v>
      </c>
      <c r="Q386" s="18">
        <v>53.85</v>
      </c>
      <c r="R386" s="25">
        <v>41810.142199074071</v>
      </c>
      <c r="S386" s="25">
        <v>41824.142199074071</v>
      </c>
    </row>
    <row r="387" spans="1:19" ht="45" x14ac:dyDescent="0.25">
      <c r="A387" s="18">
        <v>3710</v>
      </c>
      <c r="B387" s="9" t="s">
        <v>3707</v>
      </c>
      <c r="C387" s="3" t="s">
        <v>7820</v>
      </c>
      <c r="D387" s="22">
        <v>1300</v>
      </c>
      <c r="E387" s="23">
        <v>1835</v>
      </c>
      <c r="F387" s="27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24" t="s">
        <v>8314</v>
      </c>
      <c r="P387" s="24" t="s">
        <v>8315</v>
      </c>
      <c r="Q387" s="18">
        <v>67.959999999999994</v>
      </c>
      <c r="R387" s="25">
        <v>42072.576249999998</v>
      </c>
      <c r="S387" s="25">
        <v>42097.576249999998</v>
      </c>
    </row>
    <row r="388" spans="1:19" ht="45" x14ac:dyDescent="0.25">
      <c r="A388" s="18">
        <v>3711</v>
      </c>
      <c r="B388" s="9" t="s">
        <v>3708</v>
      </c>
      <c r="C388" s="3" t="s">
        <v>7821</v>
      </c>
      <c r="D388" s="22">
        <v>500</v>
      </c>
      <c r="E388" s="23">
        <v>570</v>
      </c>
      <c r="F388" s="27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24" t="s">
        <v>8314</v>
      </c>
      <c r="P388" s="24" t="s">
        <v>8315</v>
      </c>
      <c r="Q388" s="18">
        <v>27.14</v>
      </c>
      <c r="R388" s="25">
        <v>41779.724224537036</v>
      </c>
      <c r="S388" s="25">
        <v>41805.666666666664</v>
      </c>
    </row>
    <row r="389" spans="1:19" ht="75" x14ac:dyDescent="0.25">
      <c r="A389" s="18">
        <v>3712</v>
      </c>
      <c r="B389" s="9" t="s">
        <v>3709</v>
      </c>
      <c r="C389" s="3" t="s">
        <v>7822</v>
      </c>
      <c r="D389" s="22">
        <v>7500</v>
      </c>
      <c r="E389" s="23">
        <v>11530</v>
      </c>
      <c r="F389" s="27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24" t="s">
        <v>8314</v>
      </c>
      <c r="P389" s="24" t="s">
        <v>8315</v>
      </c>
      <c r="Q389" s="18">
        <v>110.87</v>
      </c>
      <c r="R389" s="25">
        <v>42134.172071759262</v>
      </c>
      <c r="S389" s="25">
        <v>42155.290972222225</v>
      </c>
    </row>
    <row r="390" spans="1:19" ht="75" x14ac:dyDescent="0.25">
      <c r="A390" s="18">
        <v>3713</v>
      </c>
      <c r="B390" s="9" t="s">
        <v>3710</v>
      </c>
      <c r="C390" s="3" t="s">
        <v>7823</v>
      </c>
      <c r="D390" s="22">
        <v>2000</v>
      </c>
      <c r="E390" s="23">
        <v>2030</v>
      </c>
      <c r="F390" s="27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24" t="s">
        <v>8314</v>
      </c>
      <c r="P390" s="24" t="s">
        <v>8315</v>
      </c>
      <c r="Q390" s="18">
        <v>106.84</v>
      </c>
      <c r="R390" s="25">
        <v>42505.738032407404</v>
      </c>
      <c r="S390" s="25">
        <v>42525.738032407404</v>
      </c>
    </row>
    <row r="391" spans="1:19" ht="75" x14ac:dyDescent="0.25">
      <c r="A391" s="18">
        <v>3714</v>
      </c>
      <c r="B391" s="9" t="s">
        <v>3711</v>
      </c>
      <c r="C391" s="3" t="s">
        <v>7824</v>
      </c>
      <c r="D391" s="22">
        <v>10000</v>
      </c>
      <c r="E391" s="23">
        <v>10235</v>
      </c>
      <c r="F391" s="27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24" t="s">
        <v>8314</v>
      </c>
      <c r="P391" s="24" t="s">
        <v>8315</v>
      </c>
      <c r="Q391" s="18">
        <v>105.52</v>
      </c>
      <c r="R391" s="25">
        <v>42118.556331018524</v>
      </c>
      <c r="S391" s="25">
        <v>42150.165972222225</v>
      </c>
    </row>
    <row r="392" spans="1:19" ht="75" x14ac:dyDescent="0.25">
      <c r="A392" s="18">
        <v>3716</v>
      </c>
      <c r="B392" s="9" t="s">
        <v>3713</v>
      </c>
      <c r="C392" s="3" t="s">
        <v>7826</v>
      </c>
      <c r="D392" s="22">
        <v>800</v>
      </c>
      <c r="E392" s="23">
        <v>1246</v>
      </c>
      <c r="F392" s="27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24" t="s">
        <v>8314</v>
      </c>
      <c r="P392" s="24" t="s">
        <v>8315</v>
      </c>
      <c r="Q392" s="18">
        <v>51.92</v>
      </c>
      <c r="R392" s="25">
        <v>42360.887835648144</v>
      </c>
      <c r="S392" s="25">
        <v>42390.887835648144</v>
      </c>
    </row>
    <row r="393" spans="1:19" ht="45" x14ac:dyDescent="0.25">
      <c r="A393" s="18">
        <v>3720</v>
      </c>
      <c r="B393" s="9" t="s">
        <v>3717</v>
      </c>
      <c r="C393" s="3" t="s">
        <v>7830</v>
      </c>
      <c r="D393" s="22">
        <v>3300</v>
      </c>
      <c r="E393" s="23">
        <v>3449</v>
      </c>
      <c r="F393" s="27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24" t="s">
        <v>8314</v>
      </c>
      <c r="P393" s="24" t="s">
        <v>8315</v>
      </c>
      <c r="Q393" s="18">
        <v>86.23</v>
      </c>
      <c r="R393" s="25">
        <v>42165.993125000001</v>
      </c>
      <c r="S393" s="25">
        <v>42187.993125000001</v>
      </c>
    </row>
    <row r="394" spans="1:19" ht="90" x14ac:dyDescent="0.25">
      <c r="A394" s="18">
        <v>3721</v>
      </c>
      <c r="B394" s="9" t="s">
        <v>3718</v>
      </c>
      <c r="C394" s="3" t="s">
        <v>7831</v>
      </c>
      <c r="D394" s="22">
        <v>5000</v>
      </c>
      <c r="E394" s="23">
        <v>5040</v>
      </c>
      <c r="F394" s="27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24" t="s">
        <v>8314</v>
      </c>
      <c r="P394" s="24" t="s">
        <v>8315</v>
      </c>
      <c r="Q394" s="18">
        <v>114.55</v>
      </c>
      <c r="R394" s="25">
        <v>41927.936157407406</v>
      </c>
      <c r="S394" s="25">
        <v>41948.977824074071</v>
      </c>
    </row>
    <row r="395" spans="1:19" ht="75" x14ac:dyDescent="0.25">
      <c r="A395" s="18">
        <v>3726</v>
      </c>
      <c r="B395" s="9" t="s">
        <v>3723</v>
      </c>
      <c r="C395" s="3" t="s">
        <v>7836</v>
      </c>
      <c r="D395" s="22">
        <v>850</v>
      </c>
      <c r="E395" s="23">
        <v>2879</v>
      </c>
      <c r="F395" s="27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24" t="s">
        <v>8314</v>
      </c>
      <c r="P395" s="24" t="s">
        <v>8315</v>
      </c>
      <c r="Q395" s="18">
        <v>62.59</v>
      </c>
      <c r="R395" s="25">
        <v>42462.140868055561</v>
      </c>
      <c r="S395" s="25">
        <v>42489.875</v>
      </c>
    </row>
    <row r="396" spans="1:19" ht="60" x14ac:dyDescent="0.25">
      <c r="A396" s="18">
        <v>3727</v>
      </c>
      <c r="B396" s="9" t="s">
        <v>3724</v>
      </c>
      <c r="C396" s="3" t="s">
        <v>7837</v>
      </c>
      <c r="D396" s="22">
        <v>2000</v>
      </c>
      <c r="E396" s="23">
        <v>2015</v>
      </c>
      <c r="F396" s="27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24" t="s">
        <v>8314</v>
      </c>
      <c r="P396" s="24" t="s">
        <v>8315</v>
      </c>
      <c r="Q396" s="18">
        <v>61.06</v>
      </c>
      <c r="R396" s="25">
        <v>42632.348310185189</v>
      </c>
      <c r="S396" s="25">
        <v>42663.204861111109</v>
      </c>
    </row>
    <row r="397" spans="1:19" ht="75" x14ac:dyDescent="0.25">
      <c r="A397" s="18">
        <v>3810</v>
      </c>
      <c r="B397" s="9" t="s">
        <v>3807</v>
      </c>
      <c r="C397" s="3" t="s">
        <v>7920</v>
      </c>
      <c r="D397" s="22">
        <v>1500</v>
      </c>
      <c r="E397" s="23">
        <v>1826</v>
      </c>
      <c r="F397" s="27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24" t="s">
        <v>8314</v>
      </c>
      <c r="P397" s="24" t="s">
        <v>8315</v>
      </c>
      <c r="Q397" s="18">
        <v>70.23</v>
      </c>
      <c r="R397" s="25">
        <v>42054.849050925928</v>
      </c>
      <c r="S397" s="25">
        <v>42084.807384259257</v>
      </c>
    </row>
    <row r="398" spans="1:19" ht="75" x14ac:dyDescent="0.25">
      <c r="A398" s="18">
        <v>3813</v>
      </c>
      <c r="B398" s="9" t="s">
        <v>3810</v>
      </c>
      <c r="C398" s="3" t="s">
        <v>7923</v>
      </c>
      <c r="D398" s="22">
        <v>2100</v>
      </c>
      <c r="E398" s="23">
        <v>2119.9899999999998</v>
      </c>
      <c r="F398" s="27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24" t="s">
        <v>8314</v>
      </c>
      <c r="P398" s="24" t="s">
        <v>8315</v>
      </c>
      <c r="Q398" s="18">
        <v>78.52</v>
      </c>
      <c r="R398" s="25">
        <v>42497.275706018518</v>
      </c>
      <c r="S398" s="25">
        <v>42535.904861111107</v>
      </c>
    </row>
    <row r="399" spans="1:19" ht="75" x14ac:dyDescent="0.25">
      <c r="A399" s="18">
        <v>3814</v>
      </c>
      <c r="B399" s="9" t="s">
        <v>3811</v>
      </c>
      <c r="C399" s="3" t="s">
        <v>7924</v>
      </c>
      <c r="D399" s="22">
        <v>1500</v>
      </c>
      <c r="E399" s="23">
        <v>2102</v>
      </c>
      <c r="F399" s="27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24" t="s">
        <v>8314</v>
      </c>
      <c r="P399" s="24" t="s">
        <v>8315</v>
      </c>
      <c r="Q399" s="18">
        <v>61.82</v>
      </c>
      <c r="R399" s="25">
        <v>42058.904074074075</v>
      </c>
      <c r="S399" s="25">
        <v>42095.165972222225</v>
      </c>
    </row>
    <row r="400" spans="1:19" ht="90" x14ac:dyDescent="0.25">
      <c r="A400" s="18">
        <v>3816</v>
      </c>
      <c r="B400" s="9" t="s">
        <v>3813</v>
      </c>
      <c r="C400" s="3" t="s">
        <v>7926</v>
      </c>
      <c r="D400" s="22">
        <v>1500</v>
      </c>
      <c r="E400" s="23">
        <v>1788.57</v>
      </c>
      <c r="F400" s="27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24" t="s">
        <v>8314</v>
      </c>
      <c r="P400" s="24" t="s">
        <v>8315</v>
      </c>
      <c r="Q400" s="18">
        <v>48.34</v>
      </c>
      <c r="R400" s="25">
        <v>41807.690081018518</v>
      </c>
      <c r="S400" s="25">
        <v>41837.690081018518</v>
      </c>
    </row>
    <row r="401" spans="1:19" ht="75" x14ac:dyDescent="0.25">
      <c r="A401" s="18">
        <v>3817</v>
      </c>
      <c r="B401" s="9" t="s">
        <v>3814</v>
      </c>
      <c r="C401" s="3" t="s">
        <v>7927</v>
      </c>
      <c r="D401" s="22">
        <v>2000</v>
      </c>
      <c r="E401" s="23">
        <v>2145</v>
      </c>
      <c r="F401" s="27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24" t="s">
        <v>8314</v>
      </c>
      <c r="P401" s="24" t="s">
        <v>8315</v>
      </c>
      <c r="Q401" s="18">
        <v>107.25</v>
      </c>
      <c r="R401" s="25">
        <v>42284.69694444444</v>
      </c>
      <c r="S401" s="25">
        <v>42301.165972222225</v>
      </c>
    </row>
    <row r="402" spans="1:19" ht="60" x14ac:dyDescent="0.25">
      <c r="A402" s="18">
        <v>3818</v>
      </c>
      <c r="B402" s="9" t="s">
        <v>3815</v>
      </c>
      <c r="C402" s="3" t="s">
        <v>7928</v>
      </c>
      <c r="D402" s="22">
        <v>250</v>
      </c>
      <c r="E402" s="23">
        <v>570</v>
      </c>
      <c r="F402" s="27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24" t="s">
        <v>8314</v>
      </c>
      <c r="P402" s="24" t="s">
        <v>8315</v>
      </c>
      <c r="Q402" s="18">
        <v>57</v>
      </c>
      <c r="R402" s="25">
        <v>42045.84238425926</v>
      </c>
      <c r="S402" s="25">
        <v>42075.800717592589</v>
      </c>
    </row>
    <row r="403" spans="1:19" ht="60" x14ac:dyDescent="0.25">
      <c r="A403" s="18">
        <v>3819</v>
      </c>
      <c r="B403" s="9" t="s">
        <v>3816</v>
      </c>
      <c r="C403" s="3" t="s">
        <v>7817</v>
      </c>
      <c r="D403" s="22">
        <v>1000</v>
      </c>
      <c r="E403" s="23">
        <v>1064</v>
      </c>
      <c r="F403" s="27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24" t="s">
        <v>8314</v>
      </c>
      <c r="P403" s="24" t="s">
        <v>8315</v>
      </c>
      <c r="Q403" s="18">
        <v>40.92</v>
      </c>
      <c r="R403" s="25">
        <v>42184.209537037037</v>
      </c>
      <c r="S403" s="25">
        <v>42202.876388888893</v>
      </c>
    </row>
    <row r="404" spans="1:19" ht="75" x14ac:dyDescent="0.25">
      <c r="A404" s="18">
        <v>3821</v>
      </c>
      <c r="B404" s="9" t="s">
        <v>3818</v>
      </c>
      <c r="C404" s="3" t="s">
        <v>7930</v>
      </c>
      <c r="D404" s="22">
        <v>3500</v>
      </c>
      <c r="E404" s="23">
        <v>3659</v>
      </c>
      <c r="F404" s="27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24" t="s">
        <v>8314</v>
      </c>
      <c r="P404" s="24" t="s">
        <v>8315</v>
      </c>
      <c r="Q404" s="18">
        <v>79.540000000000006</v>
      </c>
      <c r="R404" s="25">
        <v>42341.180636574078</v>
      </c>
      <c r="S404" s="25">
        <v>42373.180636574078</v>
      </c>
    </row>
    <row r="405" spans="1:19" ht="75" x14ac:dyDescent="0.25">
      <c r="A405" s="18">
        <v>3823</v>
      </c>
      <c r="B405" s="9" t="s">
        <v>3820</v>
      </c>
      <c r="C405" s="3" t="s">
        <v>7932</v>
      </c>
      <c r="D405" s="22">
        <v>2500</v>
      </c>
      <c r="E405" s="23">
        <v>2650</v>
      </c>
      <c r="F405" s="27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24" t="s">
        <v>8314</v>
      </c>
      <c r="P405" s="24" t="s">
        <v>8315</v>
      </c>
      <c r="Q405" s="18">
        <v>64.63</v>
      </c>
      <c r="R405" s="25">
        <v>42170.910231481481</v>
      </c>
      <c r="S405" s="25">
        <v>42205.165972222225</v>
      </c>
    </row>
    <row r="406" spans="1:19" ht="75" x14ac:dyDescent="0.25">
      <c r="A406" s="18">
        <v>3825</v>
      </c>
      <c r="B406" s="9" t="s">
        <v>3822</v>
      </c>
      <c r="C406" s="3" t="s">
        <v>7934</v>
      </c>
      <c r="D406" s="22">
        <v>5000</v>
      </c>
      <c r="E406" s="23">
        <v>5271</v>
      </c>
      <c r="F406" s="27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24" t="s">
        <v>8314</v>
      </c>
      <c r="P406" s="24" t="s">
        <v>8315</v>
      </c>
      <c r="Q406" s="18">
        <v>107.57</v>
      </c>
      <c r="R406" s="25">
        <v>42151.069606481484</v>
      </c>
      <c r="S406" s="25">
        <v>42172.069606481484</v>
      </c>
    </row>
    <row r="407" spans="1:19" ht="75" x14ac:dyDescent="0.25">
      <c r="A407" s="18">
        <v>3828</v>
      </c>
      <c r="B407" s="9" t="s">
        <v>3825</v>
      </c>
      <c r="C407" s="3" t="s">
        <v>7937</v>
      </c>
      <c r="D407" s="22">
        <v>5000</v>
      </c>
      <c r="E407" s="23">
        <v>5000</v>
      </c>
      <c r="F407" s="27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24" t="s">
        <v>8314</v>
      </c>
      <c r="P407" s="24" t="s">
        <v>8315</v>
      </c>
      <c r="Q407" s="18">
        <v>178.57</v>
      </c>
      <c r="R407" s="25">
        <v>41944.527627314819</v>
      </c>
      <c r="S407" s="25">
        <v>42004.569293981483</v>
      </c>
    </row>
    <row r="408" spans="1:19" ht="75" x14ac:dyDescent="0.25">
      <c r="A408" s="18">
        <v>3829</v>
      </c>
      <c r="B408" s="9" t="s">
        <v>3826</v>
      </c>
      <c r="C408" s="3" t="s">
        <v>7938</v>
      </c>
      <c r="D408" s="22">
        <v>500</v>
      </c>
      <c r="E408" s="23">
        <v>501</v>
      </c>
      <c r="F408" s="27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24" t="s">
        <v>8314</v>
      </c>
      <c r="P408" s="24" t="s">
        <v>8315</v>
      </c>
      <c r="Q408" s="18">
        <v>62.63</v>
      </c>
      <c r="R408" s="25">
        <v>42593.865405092598</v>
      </c>
      <c r="S408" s="25">
        <v>42613.865405092598</v>
      </c>
    </row>
    <row r="409" spans="1:19" ht="60" x14ac:dyDescent="0.25">
      <c r="A409" s="18">
        <v>3830</v>
      </c>
      <c r="B409" s="9" t="s">
        <v>3827</v>
      </c>
      <c r="C409" s="3" t="s">
        <v>7939</v>
      </c>
      <c r="D409" s="22">
        <v>100</v>
      </c>
      <c r="E409" s="23">
        <v>225</v>
      </c>
      <c r="F409" s="27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24" t="s">
        <v>8314</v>
      </c>
      <c r="P409" s="24" t="s">
        <v>8315</v>
      </c>
      <c r="Q409" s="18">
        <v>75</v>
      </c>
      <c r="R409" s="25">
        <v>42503.740868055553</v>
      </c>
      <c r="S409" s="25">
        <v>42517.740868055553</v>
      </c>
    </row>
    <row r="410" spans="1:19" ht="75" x14ac:dyDescent="0.25">
      <c r="A410" s="18">
        <v>3831</v>
      </c>
      <c r="B410" s="9" t="s">
        <v>3828</v>
      </c>
      <c r="C410" s="3" t="s">
        <v>7940</v>
      </c>
      <c r="D410" s="22">
        <v>500</v>
      </c>
      <c r="E410" s="23">
        <v>530.11</v>
      </c>
      <c r="F410" s="27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24" t="s">
        <v>8314</v>
      </c>
      <c r="P410" s="24" t="s">
        <v>8315</v>
      </c>
      <c r="Q410" s="18">
        <v>58.9</v>
      </c>
      <c r="R410" s="25">
        <v>41927.848900462966</v>
      </c>
      <c r="S410" s="25">
        <v>41948.890567129631</v>
      </c>
    </row>
    <row r="411" spans="1:19" ht="75" x14ac:dyDescent="0.25">
      <c r="A411" s="18">
        <v>3832</v>
      </c>
      <c r="B411" s="9" t="s">
        <v>3829</v>
      </c>
      <c r="C411" s="3" t="s">
        <v>7941</v>
      </c>
      <c r="D411" s="22">
        <v>1200</v>
      </c>
      <c r="E411" s="23">
        <v>1256</v>
      </c>
      <c r="F411" s="27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24" t="s">
        <v>8314</v>
      </c>
      <c r="P411" s="24" t="s">
        <v>8315</v>
      </c>
      <c r="Q411" s="18">
        <v>139.56</v>
      </c>
      <c r="R411" s="25">
        <v>42375.114988425921</v>
      </c>
      <c r="S411" s="25">
        <v>42420.114988425921</v>
      </c>
    </row>
    <row r="412" spans="1:19" ht="60" x14ac:dyDescent="0.25">
      <c r="A412" s="18">
        <v>3836</v>
      </c>
      <c r="B412" s="9" t="s">
        <v>3833</v>
      </c>
      <c r="C412" s="3" t="s">
        <v>7945</v>
      </c>
      <c r="D412" s="22">
        <v>800</v>
      </c>
      <c r="E412" s="23">
        <v>900</v>
      </c>
      <c r="F412" s="27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24" t="s">
        <v>8314</v>
      </c>
      <c r="P412" s="24" t="s">
        <v>8315</v>
      </c>
      <c r="Q412" s="18">
        <v>64.290000000000006</v>
      </c>
      <c r="R412" s="25">
        <v>42553.926527777774</v>
      </c>
      <c r="S412" s="25">
        <v>42585.172916666663</v>
      </c>
    </row>
    <row r="413" spans="1:19" ht="75" x14ac:dyDescent="0.25">
      <c r="A413" s="18">
        <v>3839</v>
      </c>
      <c r="B413" s="9" t="s">
        <v>3836</v>
      </c>
      <c r="C413" s="3" t="s">
        <v>7948</v>
      </c>
      <c r="D413" s="22">
        <v>2000</v>
      </c>
      <c r="E413" s="23">
        <v>2025</v>
      </c>
      <c r="F413" s="27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24" t="s">
        <v>8314</v>
      </c>
      <c r="P413" s="24" t="s">
        <v>8315</v>
      </c>
      <c r="Q413" s="18">
        <v>63.28</v>
      </c>
      <c r="R413" s="25">
        <v>42155.142638888887</v>
      </c>
      <c r="S413" s="25">
        <v>42215.142638888887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"successful"</formula>
    </cfRule>
    <cfRule type="cellIs" dxfId="17" priority="5" operator="equal">
      <formula>"live"</formula>
    </cfRule>
  </conditionalFormatting>
  <conditionalFormatting sqref="Q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B3E3-6D49-4D86-AD55-58215B046286}">
  <dimension ref="A1:S251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15.7109375" customWidth="1"/>
    <col min="3" max="3" width="20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7109375" bestFit="1" customWidth="1"/>
    <col min="15" max="15" width="15.28515625" bestFit="1" customWidth="1"/>
    <col min="16" max="16" width="11.85546875" bestFit="1" customWidth="1"/>
    <col min="17" max="17" width="17" bestFit="1" customWidth="1"/>
    <col min="18" max="18" width="24" bestFit="1" customWidth="1"/>
    <col min="19" max="19" width="22" bestFit="1" customWidth="1"/>
  </cols>
  <sheetData>
    <row r="1" spans="1:19" ht="23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8306</v>
      </c>
      <c r="O1" s="10" t="s">
        <v>8357</v>
      </c>
      <c r="P1" s="1" t="s">
        <v>8358</v>
      </c>
      <c r="Q1" s="1" t="s">
        <v>8305</v>
      </c>
      <c r="R1" s="15" t="s">
        <v>8364</v>
      </c>
      <c r="S1" s="15" t="s">
        <v>8365</v>
      </c>
    </row>
    <row r="2" spans="1:19" ht="10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8314</v>
      </c>
      <c r="P2" s="11" t="s">
        <v>8315</v>
      </c>
      <c r="Q2">
        <v>0</v>
      </c>
      <c r="R2" s="16">
        <v>42492.737847222219</v>
      </c>
      <c r="S2" s="16">
        <v>42534.166666666672</v>
      </c>
    </row>
    <row r="3" spans="1:19" ht="10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8314</v>
      </c>
      <c r="P3" s="11" t="s">
        <v>8315</v>
      </c>
      <c r="Q3">
        <v>60.67</v>
      </c>
      <c r="R3" s="16">
        <v>42103.016585648147</v>
      </c>
      <c r="S3" s="16">
        <v>42163.016585648147</v>
      </c>
    </row>
    <row r="4" spans="1:19" ht="13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8314</v>
      </c>
      <c r="P4" s="11" t="s">
        <v>8315</v>
      </c>
      <c r="Q4">
        <v>0</v>
      </c>
      <c r="R4" s="16">
        <v>42108.692060185189</v>
      </c>
      <c r="S4" s="16">
        <v>42153.692060185189</v>
      </c>
    </row>
    <row r="5" spans="1:19" ht="10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8314</v>
      </c>
      <c r="P5" s="11" t="s">
        <v>8315</v>
      </c>
      <c r="Q5">
        <v>0</v>
      </c>
      <c r="R5" s="16">
        <v>42453.806307870371</v>
      </c>
      <c r="S5" s="16">
        <v>42513.806307870371</v>
      </c>
    </row>
    <row r="6" spans="1:19" ht="12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8314</v>
      </c>
      <c r="P6" s="11" t="s">
        <v>8315</v>
      </c>
      <c r="Q6">
        <v>23.33</v>
      </c>
      <c r="R6" s="16">
        <v>42123.648831018523</v>
      </c>
      <c r="S6" s="16">
        <v>42153.648831018523</v>
      </c>
    </row>
    <row r="7" spans="1:19" ht="10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8314</v>
      </c>
      <c r="P7" s="11" t="s">
        <v>8315</v>
      </c>
      <c r="Q7">
        <v>23.92</v>
      </c>
      <c r="R7" s="16">
        <v>41858.007071759261</v>
      </c>
      <c r="S7" s="16">
        <v>41888.007071759261</v>
      </c>
    </row>
    <row r="8" spans="1:19" ht="9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8314</v>
      </c>
      <c r="P8" s="11" t="s">
        <v>8315</v>
      </c>
      <c r="Q8">
        <v>15.83</v>
      </c>
      <c r="R8" s="16">
        <v>41781.045173611114</v>
      </c>
      <c r="S8" s="16">
        <v>41811.045173611114</v>
      </c>
    </row>
    <row r="9" spans="1:19" ht="12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8314</v>
      </c>
      <c r="P9" s="11" t="s">
        <v>8315</v>
      </c>
      <c r="Q9">
        <v>60</v>
      </c>
      <c r="R9" s="16">
        <v>42370.007766203707</v>
      </c>
      <c r="S9" s="16">
        <v>42398.981944444444</v>
      </c>
    </row>
    <row r="10" spans="1:19" ht="10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8314</v>
      </c>
      <c r="P10" s="11" t="s">
        <v>8315</v>
      </c>
      <c r="Q10">
        <v>24.33</v>
      </c>
      <c r="R10" s="16">
        <v>42165.037581018521</v>
      </c>
      <c r="S10" s="16">
        <v>42224.898611111115</v>
      </c>
    </row>
    <row r="11" spans="1:19" ht="12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8314</v>
      </c>
      <c r="P11" s="11" t="s">
        <v>8315</v>
      </c>
      <c r="Q11">
        <v>29.56</v>
      </c>
      <c r="R11" s="16">
        <v>42480.800648148142</v>
      </c>
      <c r="S11" s="16">
        <v>42540.800648148142</v>
      </c>
    </row>
    <row r="12" spans="1:19" ht="10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8314</v>
      </c>
      <c r="P12" s="11" t="s">
        <v>8315</v>
      </c>
      <c r="Q12">
        <v>18.329999999999998</v>
      </c>
      <c r="R12" s="16">
        <v>41784.789687500001</v>
      </c>
      <c r="S12" s="16">
        <v>41814.789687500001</v>
      </c>
    </row>
    <row r="13" spans="1:19" ht="10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8314</v>
      </c>
      <c r="P13" s="11" t="s">
        <v>8315</v>
      </c>
      <c r="Q13">
        <v>20</v>
      </c>
      <c r="R13" s="16">
        <v>41831.675034722226</v>
      </c>
      <c r="S13" s="16">
        <v>41891.675034722226</v>
      </c>
    </row>
    <row r="14" spans="1:19" ht="10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8314</v>
      </c>
      <c r="P14" s="11" t="s">
        <v>8315</v>
      </c>
      <c r="Q14">
        <v>0</v>
      </c>
      <c r="R14" s="16">
        <v>41950.114108796297</v>
      </c>
      <c r="S14" s="16">
        <v>42010.114108796297</v>
      </c>
    </row>
    <row r="15" spans="1:19" ht="9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8314</v>
      </c>
      <c r="P15" s="11" t="s">
        <v>8315</v>
      </c>
      <c r="Q15">
        <v>22.5</v>
      </c>
      <c r="R15" s="16">
        <v>42627.955104166671</v>
      </c>
      <c r="S15" s="16">
        <v>42657.916666666672</v>
      </c>
    </row>
    <row r="16" spans="1:19" ht="12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8314</v>
      </c>
      <c r="P16" s="11" t="s">
        <v>8315</v>
      </c>
      <c r="Q16">
        <v>50.4</v>
      </c>
      <c r="R16" s="16">
        <v>42531.195277777777</v>
      </c>
      <c r="S16" s="16">
        <v>42555.166666666672</v>
      </c>
    </row>
    <row r="17" spans="1:19" ht="12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8314</v>
      </c>
      <c r="P17" s="11" t="s">
        <v>8315</v>
      </c>
      <c r="Q17">
        <v>105.03</v>
      </c>
      <c r="R17" s="16">
        <v>42618.827013888891</v>
      </c>
      <c r="S17" s="16">
        <v>42648.827013888891</v>
      </c>
    </row>
    <row r="18" spans="1:19" ht="13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8314</v>
      </c>
      <c r="P18" s="11" t="s">
        <v>8315</v>
      </c>
      <c r="Q18">
        <v>35.4</v>
      </c>
      <c r="R18" s="16">
        <v>42540.593530092592</v>
      </c>
      <c r="S18" s="16">
        <v>42570.593530092592</v>
      </c>
    </row>
    <row r="19" spans="1:19" ht="12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8314</v>
      </c>
      <c r="P19" s="11" t="s">
        <v>8315</v>
      </c>
      <c r="Q19">
        <v>83.33</v>
      </c>
      <c r="R19" s="16">
        <v>41746.189409722225</v>
      </c>
      <c r="S19" s="16">
        <v>41776.189409722225</v>
      </c>
    </row>
    <row r="20" spans="1:19" ht="10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8314</v>
      </c>
      <c r="P20" s="11" t="s">
        <v>8315</v>
      </c>
      <c r="Q20">
        <v>35.92</v>
      </c>
      <c r="R20" s="16">
        <v>41974.738576388889</v>
      </c>
      <c r="S20" s="16">
        <v>41994.738576388889</v>
      </c>
    </row>
    <row r="21" spans="1:19" ht="7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8314</v>
      </c>
      <c r="P21" s="11" t="s">
        <v>8315</v>
      </c>
      <c r="Q21">
        <v>0</v>
      </c>
      <c r="R21" s="16">
        <v>42115.11618055556</v>
      </c>
      <c r="S21" s="16">
        <v>42175.11618055556</v>
      </c>
    </row>
    <row r="22" spans="1:19" ht="12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8314</v>
      </c>
      <c r="P22" s="11" t="s">
        <v>8315</v>
      </c>
      <c r="Q22">
        <v>119.13</v>
      </c>
      <c r="R22" s="16">
        <v>42002.817488425921</v>
      </c>
      <c r="S22" s="16">
        <v>42032.817488425921</v>
      </c>
    </row>
    <row r="23" spans="1:19" ht="10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8314</v>
      </c>
      <c r="P23" s="11" t="s">
        <v>8315</v>
      </c>
      <c r="Q23">
        <v>90.33</v>
      </c>
      <c r="R23" s="16">
        <v>42722.84474537037</v>
      </c>
      <c r="S23" s="16">
        <v>42752.84474537037</v>
      </c>
    </row>
    <row r="24" spans="1:19" ht="10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8314</v>
      </c>
      <c r="P24" s="11" t="s">
        <v>8315</v>
      </c>
      <c r="Q24">
        <v>2.33</v>
      </c>
      <c r="R24" s="16">
        <v>42465.128391203703</v>
      </c>
      <c r="S24" s="16">
        <v>42495.128391203703</v>
      </c>
    </row>
    <row r="25" spans="1:19" ht="10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8314</v>
      </c>
      <c r="P25" s="11" t="s">
        <v>8315</v>
      </c>
      <c r="Q25">
        <v>0</v>
      </c>
      <c r="R25" s="16">
        <v>42171.743969907402</v>
      </c>
      <c r="S25" s="16">
        <v>42201.743969907402</v>
      </c>
    </row>
    <row r="26" spans="1:19" ht="10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8314</v>
      </c>
      <c r="P26" s="11" t="s">
        <v>8315</v>
      </c>
      <c r="Q26">
        <v>108.33</v>
      </c>
      <c r="R26" s="16">
        <v>42672.955138888887</v>
      </c>
      <c r="S26" s="16">
        <v>42704.708333333328</v>
      </c>
    </row>
    <row r="27" spans="1:19" ht="9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8314</v>
      </c>
      <c r="P27" s="11" t="s">
        <v>8315</v>
      </c>
      <c r="Q27">
        <v>29</v>
      </c>
      <c r="R27" s="16">
        <v>42359.725243055553</v>
      </c>
      <c r="S27" s="16">
        <v>42389.725243055553</v>
      </c>
    </row>
    <row r="28" spans="1:19" ht="10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8314</v>
      </c>
      <c r="P28" s="11" t="s">
        <v>8315</v>
      </c>
      <c r="Q28">
        <v>96.55</v>
      </c>
      <c r="R28" s="16">
        <v>42192.905694444446</v>
      </c>
      <c r="S28" s="16">
        <v>42236.711805555555</v>
      </c>
    </row>
    <row r="29" spans="1:19" ht="10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8314</v>
      </c>
      <c r="P29" s="11" t="s">
        <v>8315</v>
      </c>
      <c r="Q29">
        <v>0</v>
      </c>
      <c r="R29" s="16">
        <v>41916.597638888888</v>
      </c>
      <c r="S29" s="16">
        <v>41976.639305555553</v>
      </c>
    </row>
    <row r="30" spans="1:19" ht="10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8314</v>
      </c>
      <c r="P30" s="11" t="s">
        <v>8315</v>
      </c>
      <c r="Q30">
        <v>63</v>
      </c>
      <c r="R30" s="16">
        <v>42461.596273148149</v>
      </c>
      <c r="S30" s="16">
        <v>42491.596273148149</v>
      </c>
    </row>
    <row r="31" spans="1:19" ht="12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8314</v>
      </c>
      <c r="P31" s="11" t="s">
        <v>8315</v>
      </c>
      <c r="Q31">
        <v>381.6</v>
      </c>
      <c r="R31" s="16">
        <v>42370.90320601852</v>
      </c>
      <c r="S31" s="16">
        <v>42406.207638888889</v>
      </c>
    </row>
    <row r="32" spans="1:19" ht="7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8314</v>
      </c>
      <c r="P32" s="11" t="s">
        <v>8315</v>
      </c>
      <c r="Q32">
        <v>46.25</v>
      </c>
      <c r="R32" s="16">
        <v>41948.727256944447</v>
      </c>
      <c r="S32" s="16">
        <v>41978.727256944447</v>
      </c>
    </row>
    <row r="33" spans="1:19" ht="7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8314</v>
      </c>
      <c r="P33" s="11" t="s">
        <v>8315</v>
      </c>
      <c r="Q33">
        <v>26</v>
      </c>
      <c r="R33" s="16">
        <v>42047.07640046296</v>
      </c>
      <c r="S33" s="16">
        <v>42077.034733796296</v>
      </c>
    </row>
    <row r="34" spans="1:19" ht="12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8314</v>
      </c>
      <c r="P34" s="11" t="s">
        <v>8315</v>
      </c>
      <c r="Q34">
        <v>10</v>
      </c>
      <c r="R34" s="16">
        <v>42261.632916666669</v>
      </c>
      <c r="S34" s="16">
        <v>42266.165972222225</v>
      </c>
    </row>
    <row r="35" spans="1:19" ht="10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8314</v>
      </c>
      <c r="P35" s="11" t="s">
        <v>8315</v>
      </c>
      <c r="Q35">
        <v>5</v>
      </c>
      <c r="R35" s="16">
        <v>41985.427361111113</v>
      </c>
      <c r="S35" s="16">
        <v>42015.427361111113</v>
      </c>
    </row>
    <row r="36" spans="1:19" ht="10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8314</v>
      </c>
      <c r="P36" s="11" t="s">
        <v>8315</v>
      </c>
      <c r="Q36">
        <v>0</v>
      </c>
      <c r="R36" s="16">
        <v>41922.535185185188</v>
      </c>
      <c r="S36" s="16">
        <v>41930.207638888889</v>
      </c>
    </row>
    <row r="37" spans="1:19" ht="10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8314</v>
      </c>
      <c r="P37" s="11" t="s">
        <v>8315</v>
      </c>
      <c r="Q37">
        <v>81.569999999999993</v>
      </c>
      <c r="R37" s="16">
        <v>41850.863252314812</v>
      </c>
      <c r="S37" s="16">
        <v>41880.863252314812</v>
      </c>
    </row>
    <row r="38" spans="1:19" ht="12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8314</v>
      </c>
      <c r="P38" s="11" t="s">
        <v>8315</v>
      </c>
      <c r="Q38">
        <v>7</v>
      </c>
      <c r="R38" s="16">
        <v>41831.742962962962</v>
      </c>
      <c r="S38" s="16">
        <v>41860.125</v>
      </c>
    </row>
    <row r="39" spans="1:19" ht="10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8314</v>
      </c>
      <c r="P39" s="11" t="s">
        <v>8315</v>
      </c>
      <c r="Q39">
        <v>27.3</v>
      </c>
      <c r="R39" s="16">
        <v>42415.883425925931</v>
      </c>
      <c r="S39" s="16">
        <v>42475.84175925926</v>
      </c>
    </row>
    <row r="40" spans="1:19" ht="9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8314</v>
      </c>
      <c r="P40" s="11" t="s">
        <v>8315</v>
      </c>
      <c r="Q40">
        <v>29.41</v>
      </c>
      <c r="R40" s="16">
        <v>41869.714166666665</v>
      </c>
      <c r="S40" s="16">
        <v>41876.875</v>
      </c>
    </row>
    <row r="41" spans="1:19" ht="45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8314</v>
      </c>
      <c r="P41" s="11" t="s">
        <v>8315</v>
      </c>
      <c r="Q41">
        <v>12.5</v>
      </c>
      <c r="R41" s="16">
        <v>41953.773090277777</v>
      </c>
      <c r="S41" s="16">
        <v>42013.083333333328</v>
      </c>
    </row>
    <row r="42" spans="1:19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8314</v>
      </c>
      <c r="P42" s="11" t="s">
        <v>8315</v>
      </c>
      <c r="Q42">
        <v>0</v>
      </c>
      <c r="R42" s="16">
        <v>42037.986284722225</v>
      </c>
      <c r="S42" s="16">
        <v>42097.944618055553</v>
      </c>
    </row>
    <row r="43" spans="1:19" ht="10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8314</v>
      </c>
      <c r="P43" s="11" t="s">
        <v>8315</v>
      </c>
      <c r="Q43">
        <v>5.75</v>
      </c>
      <c r="R43" s="16">
        <v>41811.555462962962</v>
      </c>
      <c r="S43" s="16">
        <v>41812.875</v>
      </c>
    </row>
    <row r="44" spans="1:19" ht="7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8314</v>
      </c>
      <c r="P44" s="11" t="s">
        <v>8315</v>
      </c>
      <c r="Q44">
        <v>52.08</v>
      </c>
      <c r="R44" s="16">
        <v>42701.908807870372</v>
      </c>
      <c r="S44" s="16">
        <v>42716.25</v>
      </c>
    </row>
    <row r="45" spans="1:19" ht="12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8314</v>
      </c>
      <c r="P45" s="11" t="s">
        <v>8315</v>
      </c>
      <c r="Q45">
        <v>183.33</v>
      </c>
      <c r="R45" s="16">
        <v>42258.646504629629</v>
      </c>
      <c r="S45" s="16">
        <v>42288.645196759258</v>
      </c>
    </row>
    <row r="46" spans="1:19" ht="12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8314</v>
      </c>
      <c r="P46" s="11" t="s">
        <v>8315</v>
      </c>
      <c r="Q46">
        <v>26.33</v>
      </c>
      <c r="R46" s="16">
        <v>42278.664965277778</v>
      </c>
      <c r="S46" s="16">
        <v>42308.664965277778</v>
      </c>
    </row>
    <row r="47" spans="1:19" ht="10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8314</v>
      </c>
      <c r="P47" s="11" t="s">
        <v>8315</v>
      </c>
      <c r="Q47">
        <v>0</v>
      </c>
      <c r="R47" s="16">
        <v>42515.078217592592</v>
      </c>
      <c r="S47" s="16">
        <v>42575.078217592592</v>
      </c>
    </row>
    <row r="48" spans="1:19" ht="10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8314</v>
      </c>
      <c r="P48" s="11" t="s">
        <v>8315</v>
      </c>
      <c r="Q48">
        <v>486.43</v>
      </c>
      <c r="R48" s="16">
        <v>41830.234166666669</v>
      </c>
      <c r="S48" s="16">
        <v>41860.234166666669</v>
      </c>
    </row>
    <row r="49" spans="1:19" ht="10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8314</v>
      </c>
      <c r="P49" s="11" t="s">
        <v>8315</v>
      </c>
      <c r="Q49">
        <v>3</v>
      </c>
      <c r="R49" s="16">
        <v>41982.904386574075</v>
      </c>
      <c r="S49" s="16">
        <v>42042.904386574075</v>
      </c>
    </row>
    <row r="50" spans="1:19" ht="7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8314</v>
      </c>
      <c r="P50" s="11" t="s">
        <v>8315</v>
      </c>
      <c r="Q50">
        <v>25</v>
      </c>
      <c r="R50" s="16">
        <v>42210.439768518518</v>
      </c>
      <c r="S50" s="16">
        <v>42240.439768518518</v>
      </c>
    </row>
    <row r="51" spans="1:19" ht="10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8314</v>
      </c>
      <c r="P51" s="11" t="s">
        <v>8315</v>
      </c>
      <c r="Q51">
        <v>9.75</v>
      </c>
      <c r="R51" s="16">
        <v>42196.166874999995</v>
      </c>
      <c r="S51" s="16">
        <v>42256.166874999995</v>
      </c>
    </row>
    <row r="52" spans="1:19" ht="9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8314</v>
      </c>
      <c r="P52" s="11" t="s">
        <v>8315</v>
      </c>
      <c r="Q52">
        <v>36.590000000000003</v>
      </c>
      <c r="R52" s="16">
        <v>42606.056863425925</v>
      </c>
      <c r="S52" s="16">
        <v>42620.056863425925</v>
      </c>
    </row>
    <row r="53" spans="1:19" ht="12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8314</v>
      </c>
      <c r="P53" s="11" t="s">
        <v>8315</v>
      </c>
      <c r="Q53">
        <v>80.709999999999994</v>
      </c>
      <c r="R53" s="16">
        <v>42199.648912037039</v>
      </c>
      <c r="S53" s="16">
        <v>42217.041666666672</v>
      </c>
    </row>
    <row r="54" spans="1:19" ht="12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8314</v>
      </c>
      <c r="P54" s="11" t="s">
        <v>8315</v>
      </c>
      <c r="Q54">
        <v>1</v>
      </c>
      <c r="R54" s="16">
        <v>42444.877743055549</v>
      </c>
      <c r="S54" s="16">
        <v>42504.877743055549</v>
      </c>
    </row>
    <row r="55" spans="1:19" ht="12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8314</v>
      </c>
      <c r="P55" s="11" t="s">
        <v>8315</v>
      </c>
      <c r="Q55">
        <v>52.8</v>
      </c>
      <c r="R55" s="16">
        <v>42499.731701388882</v>
      </c>
      <c r="S55" s="16">
        <v>42529.731701388882</v>
      </c>
    </row>
    <row r="56" spans="1:19" ht="12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8314</v>
      </c>
      <c r="P56" s="11" t="s">
        <v>8315</v>
      </c>
      <c r="Q56">
        <v>20</v>
      </c>
      <c r="R56" s="16">
        <v>41929.266215277778</v>
      </c>
      <c r="S56" s="16">
        <v>41968.823611111111</v>
      </c>
    </row>
    <row r="57" spans="1:19" ht="12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8314</v>
      </c>
      <c r="P57" s="11" t="s">
        <v>8315</v>
      </c>
      <c r="Q57">
        <v>46.93</v>
      </c>
      <c r="R57" s="16">
        <v>42142.768819444449</v>
      </c>
      <c r="S57" s="16">
        <v>42182.768819444449</v>
      </c>
    </row>
    <row r="58" spans="1:19" ht="12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8314</v>
      </c>
      <c r="P58" s="11" t="s">
        <v>8315</v>
      </c>
      <c r="Q58">
        <v>78.08</v>
      </c>
      <c r="R58" s="16">
        <v>42354.131643518514</v>
      </c>
      <c r="S58" s="16">
        <v>42384.131643518514</v>
      </c>
    </row>
    <row r="59" spans="1:19" ht="12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8314</v>
      </c>
      <c r="P59" s="11" t="s">
        <v>8315</v>
      </c>
      <c r="Q59">
        <v>1</v>
      </c>
      <c r="R59" s="16">
        <v>41828.922905092593</v>
      </c>
      <c r="S59" s="16">
        <v>41888.922905092593</v>
      </c>
    </row>
    <row r="60" spans="1:19" ht="10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8314</v>
      </c>
      <c r="P60" s="11" t="s">
        <v>8315</v>
      </c>
      <c r="Q60">
        <v>48.56</v>
      </c>
      <c r="R60" s="16">
        <v>42245.234340277777</v>
      </c>
      <c r="S60" s="16">
        <v>42263.234340277777</v>
      </c>
    </row>
    <row r="61" spans="1:19" ht="10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8314</v>
      </c>
      <c r="P61" s="11" t="s">
        <v>8315</v>
      </c>
      <c r="Q61">
        <v>68.099999999999994</v>
      </c>
      <c r="R61" s="16">
        <v>42278.629710648151</v>
      </c>
      <c r="S61" s="16">
        <v>42306.629710648151</v>
      </c>
    </row>
    <row r="62" spans="1:19" ht="9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8314</v>
      </c>
      <c r="P62" s="11" t="s">
        <v>8315</v>
      </c>
      <c r="Q62">
        <v>8.5</v>
      </c>
      <c r="R62" s="16">
        <v>41826.61954861111</v>
      </c>
      <c r="S62" s="16">
        <v>41856.61954861111</v>
      </c>
    </row>
    <row r="63" spans="1:19" ht="9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8314</v>
      </c>
      <c r="P63" s="11" t="s">
        <v>8315</v>
      </c>
      <c r="Q63">
        <v>60.06</v>
      </c>
      <c r="R63" s="16">
        <v>42205.171018518522</v>
      </c>
      <c r="S63" s="16">
        <v>42235.171018518522</v>
      </c>
    </row>
    <row r="64" spans="1:19" ht="10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8314</v>
      </c>
      <c r="P64" s="11" t="s">
        <v>8315</v>
      </c>
      <c r="Q64">
        <v>72.400000000000006</v>
      </c>
      <c r="R64" s="16">
        <v>42041.205000000002</v>
      </c>
      <c r="S64" s="16">
        <v>42086.16333333333</v>
      </c>
    </row>
    <row r="65" spans="1:19" ht="10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8314</v>
      </c>
      <c r="P65" s="11" t="s">
        <v>8315</v>
      </c>
      <c r="Q65">
        <v>100</v>
      </c>
      <c r="R65" s="16">
        <v>42203.677766203706</v>
      </c>
      <c r="S65" s="16">
        <v>42233.677766203706</v>
      </c>
    </row>
    <row r="66" spans="1:19" ht="10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8314</v>
      </c>
      <c r="P66" s="11" t="s">
        <v>8315</v>
      </c>
      <c r="Q66">
        <v>51.67</v>
      </c>
      <c r="R66" s="16">
        <v>41983.752847222218</v>
      </c>
      <c r="S66" s="16">
        <v>42014.140972222223</v>
      </c>
    </row>
    <row r="67" spans="1:19" ht="9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8314</v>
      </c>
      <c r="P67" s="11" t="s">
        <v>8315</v>
      </c>
      <c r="Q67">
        <v>0</v>
      </c>
      <c r="R67" s="16">
        <v>42103.024398148147</v>
      </c>
      <c r="S67" s="16">
        <v>42112.9375</v>
      </c>
    </row>
    <row r="68" spans="1:19" ht="12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8314</v>
      </c>
      <c r="P68" s="11" t="s">
        <v>8315</v>
      </c>
      <c r="Q68">
        <v>61</v>
      </c>
      <c r="R68" s="16">
        <v>42089.901574074072</v>
      </c>
      <c r="S68" s="16">
        <v>42149.901574074072</v>
      </c>
    </row>
    <row r="69" spans="1:19" ht="7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8314</v>
      </c>
      <c r="P69" s="11" t="s">
        <v>8315</v>
      </c>
      <c r="Q69">
        <v>37.5</v>
      </c>
      <c r="R69" s="16">
        <v>42297.691006944442</v>
      </c>
      <c r="S69" s="16">
        <v>42320.290972222225</v>
      </c>
    </row>
    <row r="70" spans="1:19" ht="12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8314</v>
      </c>
      <c r="P70" s="11" t="s">
        <v>8315</v>
      </c>
      <c r="Q70">
        <v>25.57</v>
      </c>
      <c r="R70" s="16">
        <v>41833.089756944442</v>
      </c>
      <c r="S70" s="16">
        <v>41863.079143518517</v>
      </c>
    </row>
    <row r="71" spans="1:19" ht="9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8314</v>
      </c>
      <c r="P71" s="11" t="s">
        <v>8315</v>
      </c>
      <c r="Q71">
        <v>0</v>
      </c>
      <c r="R71" s="16">
        <v>42325.920717592591</v>
      </c>
      <c r="S71" s="16">
        <v>42355.920717592591</v>
      </c>
    </row>
    <row r="72" spans="1:19" ht="10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8314</v>
      </c>
      <c r="P72" s="11" t="s">
        <v>8315</v>
      </c>
      <c r="Q72">
        <v>25</v>
      </c>
      <c r="R72" s="16">
        <v>41858.214629629627</v>
      </c>
      <c r="S72" s="16">
        <v>41888.214629629627</v>
      </c>
    </row>
    <row r="73" spans="1:19" ht="7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8314</v>
      </c>
      <c r="P73" s="11" t="s">
        <v>8315</v>
      </c>
      <c r="Q73">
        <v>0</v>
      </c>
      <c r="R73" s="16">
        <v>41793.710231481484</v>
      </c>
      <c r="S73" s="16">
        <v>41823.710231481484</v>
      </c>
    </row>
    <row r="74" spans="1:19" ht="10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8314</v>
      </c>
      <c r="P74" s="11" t="s">
        <v>8315</v>
      </c>
      <c r="Q74">
        <v>0</v>
      </c>
      <c r="R74" s="16">
        <v>41793.814259259263</v>
      </c>
      <c r="S74" s="16">
        <v>41825.165972222225</v>
      </c>
    </row>
    <row r="75" spans="1:19" ht="9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8314</v>
      </c>
      <c r="P75" s="11" t="s">
        <v>8315</v>
      </c>
      <c r="Q75">
        <v>10</v>
      </c>
      <c r="R75" s="16">
        <v>41831.697939814818</v>
      </c>
      <c r="S75" s="16">
        <v>41861.697939814818</v>
      </c>
    </row>
    <row r="76" spans="1:19" ht="6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8314</v>
      </c>
      <c r="P76" s="11" t="s">
        <v>8315</v>
      </c>
      <c r="Q76">
        <v>202</v>
      </c>
      <c r="R76" s="16">
        <v>42621.389340277776</v>
      </c>
      <c r="S76" s="16">
        <v>42651.389340277776</v>
      </c>
    </row>
    <row r="77" spans="1:19" ht="12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8314</v>
      </c>
      <c r="P77" s="11" t="s">
        <v>8315</v>
      </c>
      <c r="Q77">
        <v>25.65</v>
      </c>
      <c r="R77" s="16">
        <v>41780.785729166666</v>
      </c>
      <c r="S77" s="16">
        <v>41840.785729166666</v>
      </c>
    </row>
    <row r="78" spans="1:19" ht="10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8314</v>
      </c>
      <c r="P78" s="11" t="s">
        <v>8315</v>
      </c>
      <c r="Q78">
        <v>56.05</v>
      </c>
      <c r="R78" s="16">
        <v>41766.072500000002</v>
      </c>
      <c r="S78" s="16">
        <v>41791.072500000002</v>
      </c>
    </row>
    <row r="79" spans="1:19" ht="10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8314</v>
      </c>
      <c r="P79" s="11" t="s">
        <v>8315</v>
      </c>
      <c r="Q79">
        <v>81.319999999999993</v>
      </c>
      <c r="R79" s="16">
        <v>41766.617291666669</v>
      </c>
      <c r="S79" s="16">
        <v>41793.290972222225</v>
      </c>
    </row>
    <row r="80" spans="1:19" ht="12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8314</v>
      </c>
      <c r="P80" s="11" t="s">
        <v>8315</v>
      </c>
      <c r="Q80">
        <v>70.17</v>
      </c>
      <c r="R80" s="16">
        <v>42248.627013888887</v>
      </c>
      <c r="S80" s="16">
        <v>42278.627013888887</v>
      </c>
    </row>
    <row r="81" spans="1:19" ht="10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8314</v>
      </c>
      <c r="P81" s="11" t="s">
        <v>8315</v>
      </c>
      <c r="Q81">
        <v>23.63</v>
      </c>
      <c r="R81" s="16">
        <v>41885.221550925926</v>
      </c>
      <c r="S81" s="16">
        <v>41916.290972222225</v>
      </c>
    </row>
    <row r="82" spans="1:19" ht="10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8314</v>
      </c>
      <c r="P82" s="11" t="s">
        <v>8315</v>
      </c>
      <c r="Q82">
        <v>188.56</v>
      </c>
      <c r="R82" s="16">
        <v>42159.224432870367</v>
      </c>
      <c r="S82" s="16">
        <v>42204.224432870367</v>
      </c>
    </row>
    <row r="83" spans="1:19" ht="12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8314</v>
      </c>
      <c r="P83" s="11" t="s">
        <v>8315</v>
      </c>
      <c r="Q83">
        <v>49.51</v>
      </c>
      <c r="R83" s="16">
        <v>42265.817002314812</v>
      </c>
      <c r="S83" s="16">
        <v>42295.817002314812</v>
      </c>
    </row>
    <row r="84" spans="1:19" ht="6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8314</v>
      </c>
      <c r="P84" s="11" t="s">
        <v>8315</v>
      </c>
      <c r="Q84">
        <v>9.5</v>
      </c>
      <c r="R84" s="16">
        <v>41975.124340277776</v>
      </c>
      <c r="S84" s="16">
        <v>42005.124340277776</v>
      </c>
    </row>
    <row r="85" spans="1:19" ht="10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8314</v>
      </c>
      <c r="P85" s="11" t="s">
        <v>8315</v>
      </c>
      <c r="Q85">
        <v>10</v>
      </c>
      <c r="R85" s="16">
        <v>42065.190694444449</v>
      </c>
      <c r="S85" s="16">
        <v>42090.149027777778</v>
      </c>
    </row>
    <row r="86" spans="1:19" ht="7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8314</v>
      </c>
      <c r="P86" s="11" t="s">
        <v>8315</v>
      </c>
      <c r="Q86">
        <v>13</v>
      </c>
      <c r="R86" s="16">
        <v>41848.84002314815</v>
      </c>
      <c r="S86" s="16">
        <v>41883.84002314815</v>
      </c>
    </row>
    <row r="87" spans="1:19" ht="6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8314</v>
      </c>
      <c r="P87" s="11" t="s">
        <v>8315</v>
      </c>
      <c r="Q87">
        <v>89.4</v>
      </c>
      <c r="R87" s="16">
        <v>42103.884930555556</v>
      </c>
      <c r="S87" s="16">
        <v>42133.884930555556</v>
      </c>
    </row>
    <row r="88" spans="1:19" ht="13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8314</v>
      </c>
      <c r="P88" s="11" t="s">
        <v>8315</v>
      </c>
      <c r="Q88">
        <v>25</v>
      </c>
      <c r="R88" s="16">
        <v>42059.970729166671</v>
      </c>
      <c r="S88" s="16">
        <v>42089.929062499999</v>
      </c>
    </row>
    <row r="89" spans="1:19" ht="12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8314</v>
      </c>
      <c r="P89" s="11" t="s">
        <v>8315</v>
      </c>
      <c r="Q89">
        <v>1</v>
      </c>
      <c r="R89" s="16">
        <v>42041.743090277778</v>
      </c>
      <c r="S89" s="16">
        <v>42071.701423611114</v>
      </c>
    </row>
    <row r="90" spans="1:19" ht="13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8314</v>
      </c>
      <c r="P90" s="11" t="s">
        <v>8315</v>
      </c>
      <c r="Q90">
        <v>65</v>
      </c>
      <c r="R90" s="16">
        <v>41829.73715277778</v>
      </c>
      <c r="S90" s="16">
        <v>41852.716666666667</v>
      </c>
    </row>
    <row r="91" spans="1:19" ht="10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8314</v>
      </c>
      <c r="P91" s="11" t="s">
        <v>8315</v>
      </c>
      <c r="Q91">
        <v>1</v>
      </c>
      <c r="R91" s="16">
        <v>41789.893599537041</v>
      </c>
      <c r="S91" s="16">
        <v>41815.875</v>
      </c>
    </row>
    <row r="92" spans="1:19" ht="12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8314</v>
      </c>
      <c r="P92" s="11" t="s">
        <v>8315</v>
      </c>
      <c r="Q92">
        <v>81.540000000000006</v>
      </c>
      <c r="R92" s="16">
        <v>41833.660995370366</v>
      </c>
      <c r="S92" s="16">
        <v>41863.660995370366</v>
      </c>
    </row>
    <row r="93" spans="1:19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8314</v>
      </c>
      <c r="P93" s="11" t="s">
        <v>8315</v>
      </c>
      <c r="Q93">
        <v>100</v>
      </c>
      <c r="R93" s="16">
        <v>41914.590011574073</v>
      </c>
      <c r="S93" s="16">
        <v>41955.907638888893</v>
      </c>
    </row>
    <row r="94" spans="1:19" ht="6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8314</v>
      </c>
      <c r="P94" s="11" t="s">
        <v>8315</v>
      </c>
      <c r="Q94">
        <v>1</v>
      </c>
      <c r="R94" s="16">
        <v>42611.261064814811</v>
      </c>
      <c r="S94" s="16">
        <v>42625.707638888889</v>
      </c>
    </row>
    <row r="95" spans="1:19" ht="10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8314</v>
      </c>
      <c r="P95" s="11" t="s">
        <v>8315</v>
      </c>
      <c r="Q95">
        <v>0</v>
      </c>
      <c r="R95" s="16">
        <v>42253.633159722223</v>
      </c>
      <c r="S95" s="16">
        <v>42313.674826388888</v>
      </c>
    </row>
    <row r="96" spans="1:19" ht="12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8314</v>
      </c>
      <c r="P96" s="11" t="s">
        <v>8315</v>
      </c>
      <c r="Q96">
        <v>20</v>
      </c>
      <c r="R96" s="16">
        <v>42295.891828703709</v>
      </c>
      <c r="S96" s="16">
        <v>42325.933495370366</v>
      </c>
    </row>
    <row r="97" spans="1:19" ht="7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8314</v>
      </c>
      <c r="P97" s="11" t="s">
        <v>8315</v>
      </c>
      <c r="Q97">
        <v>5.5</v>
      </c>
      <c r="R97" s="16">
        <v>42402.947002314817</v>
      </c>
      <c r="S97" s="16">
        <v>42452.145138888889</v>
      </c>
    </row>
    <row r="98" spans="1:19" ht="10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8314</v>
      </c>
      <c r="P98" s="11" t="s">
        <v>8315</v>
      </c>
      <c r="Q98">
        <v>50.2</v>
      </c>
      <c r="R98" s="16">
        <v>42509.814108796301</v>
      </c>
      <c r="S98" s="16">
        <v>42539.814108796301</v>
      </c>
    </row>
    <row r="99" spans="1:19" ht="9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8314</v>
      </c>
      <c r="P99" s="11" t="s">
        <v>8315</v>
      </c>
      <c r="Q99">
        <v>13.11</v>
      </c>
      <c r="R99" s="16">
        <v>41977.004976851851</v>
      </c>
      <c r="S99" s="16">
        <v>42008.976388888885</v>
      </c>
    </row>
    <row r="100" spans="1:19" ht="10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8314</v>
      </c>
      <c r="P100" s="11" t="s">
        <v>8315</v>
      </c>
      <c r="Q100">
        <v>315.5</v>
      </c>
      <c r="R100" s="16">
        <v>42171.758611111116</v>
      </c>
      <c r="S100" s="16">
        <v>42231.758611111116</v>
      </c>
    </row>
    <row r="101" spans="1:19" ht="6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8314</v>
      </c>
      <c r="P101" s="11" t="s">
        <v>8315</v>
      </c>
      <c r="Q101">
        <v>37.14</v>
      </c>
      <c r="R101" s="16">
        <v>42056.1324537037</v>
      </c>
      <c r="S101" s="16">
        <v>42086.207638888889</v>
      </c>
    </row>
    <row r="102" spans="1:19" ht="10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8314</v>
      </c>
      <c r="P102" s="11" t="s">
        <v>8315</v>
      </c>
      <c r="Q102">
        <v>0</v>
      </c>
      <c r="R102" s="16">
        <v>41867.652280092596</v>
      </c>
      <c r="S102" s="16">
        <v>41875.291666666664</v>
      </c>
    </row>
    <row r="103" spans="1:19" ht="10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8314</v>
      </c>
      <c r="P103" s="11" t="s">
        <v>8315</v>
      </c>
      <c r="Q103">
        <v>128.27000000000001</v>
      </c>
      <c r="R103" s="16">
        <v>41779.657870370371</v>
      </c>
      <c r="S103" s="16">
        <v>41821.25</v>
      </c>
    </row>
    <row r="104" spans="1:19" ht="10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8314</v>
      </c>
      <c r="P104" s="11" t="s">
        <v>8315</v>
      </c>
      <c r="Q104">
        <v>47.27</v>
      </c>
      <c r="R104" s="16">
        <v>42679.958472222221</v>
      </c>
      <c r="S104" s="16">
        <v>42710.207638888889</v>
      </c>
    </row>
    <row r="105" spans="1:19" ht="12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8314</v>
      </c>
      <c r="P105" s="11" t="s">
        <v>8315</v>
      </c>
      <c r="Q105">
        <v>50</v>
      </c>
      <c r="R105" s="16">
        <v>42032.250208333338</v>
      </c>
      <c r="S105" s="16">
        <v>42063.250208333338</v>
      </c>
    </row>
    <row r="106" spans="1:19" ht="10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8314</v>
      </c>
      <c r="P106" s="11" t="s">
        <v>8315</v>
      </c>
      <c r="Q106">
        <v>42.5</v>
      </c>
      <c r="R106" s="16">
        <v>41793.191875000004</v>
      </c>
      <c r="S106" s="16">
        <v>41807.191875000004</v>
      </c>
    </row>
    <row r="107" spans="1:19" ht="7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8314</v>
      </c>
      <c r="P107" s="11" t="s">
        <v>8315</v>
      </c>
      <c r="Q107">
        <v>62.5</v>
      </c>
      <c r="R107" s="16">
        <v>41843.775011574071</v>
      </c>
      <c r="S107" s="16">
        <v>41863.775011574071</v>
      </c>
    </row>
    <row r="108" spans="1:19" ht="9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8314</v>
      </c>
      <c r="P108" s="11" t="s">
        <v>8315</v>
      </c>
      <c r="Q108">
        <v>27</v>
      </c>
      <c r="R108" s="16">
        <v>42136.092488425929</v>
      </c>
      <c r="S108" s="16">
        <v>42166.092488425929</v>
      </c>
    </row>
    <row r="109" spans="1:19" ht="10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8314</v>
      </c>
      <c r="P109" s="11" t="s">
        <v>8315</v>
      </c>
      <c r="Q109">
        <v>25</v>
      </c>
      <c r="R109" s="16">
        <v>42317.826377314821</v>
      </c>
      <c r="S109" s="16">
        <v>42357.826377314821</v>
      </c>
    </row>
    <row r="110" spans="1:19" ht="10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8314</v>
      </c>
      <c r="P110" s="11" t="s">
        <v>8315</v>
      </c>
      <c r="Q110">
        <v>0</v>
      </c>
      <c r="R110" s="16">
        <v>42186.01116898148</v>
      </c>
      <c r="S110" s="16">
        <v>42230.818055555559</v>
      </c>
    </row>
    <row r="111" spans="1:19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8314</v>
      </c>
      <c r="P111" s="11" t="s">
        <v>8315</v>
      </c>
      <c r="Q111">
        <v>1.5</v>
      </c>
      <c r="R111" s="16">
        <v>42095.229166666672</v>
      </c>
      <c r="S111" s="16">
        <v>42109.211111111115</v>
      </c>
    </row>
    <row r="112" spans="1:19" ht="9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8314</v>
      </c>
      <c r="P112" s="11" t="s">
        <v>8315</v>
      </c>
      <c r="Q112">
        <v>38.25</v>
      </c>
      <c r="R112" s="16">
        <v>41906.819513888891</v>
      </c>
      <c r="S112" s="16">
        <v>41938.838888888888</v>
      </c>
    </row>
    <row r="113" spans="1:19" ht="10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8314</v>
      </c>
      <c r="P113" s="11" t="s">
        <v>8315</v>
      </c>
      <c r="Q113">
        <v>16.25</v>
      </c>
      <c r="R113" s="16">
        <v>41834.135370370372</v>
      </c>
      <c r="S113" s="16">
        <v>41849.135370370372</v>
      </c>
    </row>
    <row r="114" spans="1:19" ht="10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8314</v>
      </c>
      <c r="P114" s="11" t="s">
        <v>8315</v>
      </c>
      <c r="Q114">
        <v>33.75</v>
      </c>
      <c r="R114" s="16">
        <v>41863.359282407408</v>
      </c>
      <c r="S114" s="16">
        <v>41893.359282407408</v>
      </c>
    </row>
    <row r="115" spans="1:19" ht="10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8314</v>
      </c>
      <c r="P115" s="11" t="s">
        <v>8315</v>
      </c>
      <c r="Q115">
        <v>61.67</v>
      </c>
      <c r="R115" s="16">
        <v>42224.756909722222</v>
      </c>
      <c r="S115" s="16">
        <v>42254.756909722222</v>
      </c>
    </row>
    <row r="116" spans="1:19" ht="9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8314</v>
      </c>
      <c r="P116" s="11" t="s">
        <v>8315</v>
      </c>
      <c r="Q116">
        <v>83.14</v>
      </c>
      <c r="R116" s="16">
        <v>41939.8122337963</v>
      </c>
      <c r="S116" s="16">
        <v>41969.853900462964</v>
      </c>
    </row>
    <row r="117" spans="1:19" ht="9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8314</v>
      </c>
      <c r="P117" s="11" t="s">
        <v>8315</v>
      </c>
      <c r="Q117">
        <v>1</v>
      </c>
      <c r="R117" s="16">
        <v>42059.270023148143</v>
      </c>
      <c r="S117" s="16">
        <v>42119.190972222219</v>
      </c>
    </row>
    <row r="118" spans="1:19" ht="9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8314</v>
      </c>
      <c r="P118" s="11" t="s">
        <v>8315</v>
      </c>
      <c r="Q118">
        <v>142.86000000000001</v>
      </c>
      <c r="R118" s="16">
        <v>42308.211215277777</v>
      </c>
      <c r="S118" s="16">
        <v>42338.252881944441</v>
      </c>
    </row>
    <row r="119" spans="1:19" ht="10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8314</v>
      </c>
      <c r="P119" s="11" t="s">
        <v>8315</v>
      </c>
      <c r="Q119">
        <v>10.17</v>
      </c>
      <c r="R119" s="16">
        <v>42020.768634259264</v>
      </c>
      <c r="S119" s="16">
        <v>42065.958333333328</v>
      </c>
    </row>
    <row r="120" spans="1:19" ht="12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8314</v>
      </c>
      <c r="P120" s="11" t="s">
        <v>8315</v>
      </c>
      <c r="Q120">
        <v>57.25</v>
      </c>
      <c r="R120" s="16">
        <v>41786.959745370368</v>
      </c>
      <c r="S120" s="16">
        <v>41816.959745370368</v>
      </c>
    </row>
    <row r="121" spans="1:19" ht="10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8314</v>
      </c>
      <c r="P121" s="11" t="s">
        <v>8315</v>
      </c>
      <c r="Q121">
        <v>5</v>
      </c>
      <c r="R121" s="16">
        <v>41820.870821759258</v>
      </c>
      <c r="S121" s="16">
        <v>41850.870821759258</v>
      </c>
    </row>
    <row r="122" spans="1:19" ht="12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8314</v>
      </c>
      <c r="P122" s="11" t="s">
        <v>8315</v>
      </c>
      <c r="Q122">
        <v>93</v>
      </c>
      <c r="R122" s="16">
        <v>42265.683182870373</v>
      </c>
      <c r="S122" s="16">
        <v>42293.207638888889</v>
      </c>
    </row>
    <row r="123" spans="1:19" ht="10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8314</v>
      </c>
      <c r="P123" s="11" t="s">
        <v>8315</v>
      </c>
      <c r="Q123">
        <v>32.36</v>
      </c>
      <c r="R123" s="16">
        <v>42601.827141203699</v>
      </c>
      <c r="S123" s="16">
        <v>42631.827141203699</v>
      </c>
    </row>
    <row r="124" spans="1:19" ht="12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8314</v>
      </c>
      <c r="P124" s="11" t="s">
        <v>8315</v>
      </c>
      <c r="Q124">
        <v>0</v>
      </c>
      <c r="R124" s="16">
        <v>42228.151701388888</v>
      </c>
      <c r="S124" s="16">
        <v>42253.151701388888</v>
      </c>
    </row>
    <row r="125" spans="1:19" ht="10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s="11" t="s">
        <v>8315</v>
      </c>
      <c r="Q125">
        <v>1</v>
      </c>
      <c r="R125" s="16">
        <v>42415.168564814812</v>
      </c>
      <c r="S125" s="16">
        <v>42445.126898148148</v>
      </c>
    </row>
    <row r="126" spans="1:19" ht="10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8314</v>
      </c>
      <c r="P126" s="11" t="s">
        <v>8315</v>
      </c>
      <c r="Q126">
        <v>91.83</v>
      </c>
      <c r="R126" s="16">
        <v>42538.968310185184</v>
      </c>
      <c r="S126" s="16">
        <v>42568.029861111107</v>
      </c>
    </row>
    <row r="127" spans="1:19" ht="9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8314</v>
      </c>
      <c r="P127" s="11" t="s">
        <v>8315</v>
      </c>
      <c r="Q127">
        <v>45.83</v>
      </c>
      <c r="R127" s="16">
        <v>42233.671747685185</v>
      </c>
      <c r="S127" s="16">
        <v>42278.541666666672</v>
      </c>
    </row>
    <row r="128" spans="1:19" ht="10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8314</v>
      </c>
      <c r="P128" s="11" t="s">
        <v>8315</v>
      </c>
      <c r="Q128">
        <v>0</v>
      </c>
      <c r="R128" s="16">
        <v>42675.262962962966</v>
      </c>
      <c r="S128" s="16">
        <v>42705.304629629631</v>
      </c>
    </row>
    <row r="129" spans="1:19" ht="10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8314</v>
      </c>
      <c r="P129" s="11" t="s">
        <v>8315</v>
      </c>
      <c r="Q129">
        <v>248.5</v>
      </c>
      <c r="R129" s="16">
        <v>42534.631481481483</v>
      </c>
      <c r="S129" s="16">
        <v>42562.631481481483</v>
      </c>
    </row>
    <row r="130" spans="1:19" ht="10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8314</v>
      </c>
      <c r="P130" s="11" t="s">
        <v>8315</v>
      </c>
      <c r="Q130">
        <v>79.400000000000006</v>
      </c>
      <c r="R130" s="16">
        <v>42151.905717592599</v>
      </c>
      <c r="S130" s="16">
        <v>42182.905717592599</v>
      </c>
    </row>
    <row r="131" spans="1:19" ht="10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8314</v>
      </c>
      <c r="P131" s="11" t="s">
        <v>8315</v>
      </c>
      <c r="Q131">
        <v>5.5</v>
      </c>
      <c r="R131" s="16">
        <v>41961.492488425924</v>
      </c>
      <c r="S131" s="16">
        <v>42006.492488425924</v>
      </c>
    </row>
    <row r="132" spans="1:19" ht="12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8314</v>
      </c>
      <c r="P132" s="11" t="s">
        <v>8315</v>
      </c>
      <c r="Q132">
        <v>25</v>
      </c>
      <c r="R132" s="16">
        <v>41940.587233796294</v>
      </c>
      <c r="S132" s="16">
        <v>41968.041666666672</v>
      </c>
    </row>
    <row r="133" spans="1:19" ht="10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8314</v>
      </c>
      <c r="P133" s="11" t="s">
        <v>8315</v>
      </c>
      <c r="Q133">
        <v>0</v>
      </c>
      <c r="R133" s="16">
        <v>42111.904097222221</v>
      </c>
      <c r="S133" s="16">
        <v>42171.904097222221</v>
      </c>
    </row>
    <row r="134" spans="1:19" ht="9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8314</v>
      </c>
      <c r="P134" s="11" t="s">
        <v>8315</v>
      </c>
      <c r="Q134">
        <v>137.08000000000001</v>
      </c>
      <c r="R134" s="16">
        <v>42279.778564814813</v>
      </c>
      <c r="S134" s="16">
        <v>42310.701388888891</v>
      </c>
    </row>
    <row r="135" spans="1:19" ht="10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8314</v>
      </c>
      <c r="P135" s="11" t="s">
        <v>8315</v>
      </c>
      <c r="Q135">
        <v>0</v>
      </c>
      <c r="R135" s="16">
        <v>42213.662905092591</v>
      </c>
      <c r="S135" s="16">
        <v>42243.662905092591</v>
      </c>
    </row>
    <row r="136" spans="1:19" ht="10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8314</v>
      </c>
      <c r="P136" s="11" t="s">
        <v>8315</v>
      </c>
      <c r="Q136">
        <v>5</v>
      </c>
      <c r="R136" s="16">
        <v>42109.801712962959</v>
      </c>
      <c r="S136" s="16">
        <v>42139.801712962959</v>
      </c>
    </row>
    <row r="137" spans="1:19" ht="6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8314</v>
      </c>
      <c r="P137" s="11" t="s">
        <v>8315</v>
      </c>
      <c r="Q137">
        <v>39</v>
      </c>
      <c r="R137" s="16">
        <v>42031.833587962959</v>
      </c>
      <c r="S137" s="16">
        <v>42063.333333333328</v>
      </c>
    </row>
    <row r="138" spans="1:19" ht="10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8314</v>
      </c>
      <c r="P138" s="11" t="s">
        <v>8315</v>
      </c>
      <c r="Q138">
        <v>50.5</v>
      </c>
      <c r="R138" s="16">
        <v>42615.142870370371</v>
      </c>
      <c r="S138" s="16">
        <v>42645.142870370371</v>
      </c>
    </row>
    <row r="139" spans="1:19" ht="13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8314</v>
      </c>
      <c r="P139" s="11" t="s">
        <v>8315</v>
      </c>
      <c r="Q139">
        <v>25</v>
      </c>
      <c r="R139" s="16">
        <v>42439.702314814815</v>
      </c>
      <c r="S139" s="16">
        <v>42468.774305555555</v>
      </c>
    </row>
    <row r="140" spans="1:19" ht="10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8314</v>
      </c>
      <c r="P140" s="11" t="s">
        <v>8315</v>
      </c>
      <c r="Q140">
        <v>25</v>
      </c>
      <c r="R140" s="16">
        <v>42243.790393518517</v>
      </c>
      <c r="S140" s="16">
        <v>42303.790393518517</v>
      </c>
    </row>
    <row r="141" spans="1:19" ht="10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8314</v>
      </c>
      <c r="P141" s="11" t="s">
        <v>8315</v>
      </c>
      <c r="Q141">
        <v>0</v>
      </c>
      <c r="R141" s="16">
        <v>42550.048449074078</v>
      </c>
      <c r="S141" s="16">
        <v>42580.978472222225</v>
      </c>
    </row>
    <row r="142" spans="1:19" ht="9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8314</v>
      </c>
      <c r="P142" s="11" t="s">
        <v>8315</v>
      </c>
      <c r="Q142">
        <v>53.13</v>
      </c>
      <c r="R142" s="16">
        <v>42306.848854166667</v>
      </c>
      <c r="S142" s="16">
        <v>42336.890520833331</v>
      </c>
    </row>
    <row r="143" spans="1:19" ht="12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8314</v>
      </c>
      <c r="P143" s="11" t="s">
        <v>8315</v>
      </c>
      <c r="Q143">
        <v>0</v>
      </c>
      <c r="R143" s="16">
        <v>42457.932025462964</v>
      </c>
      <c r="S143" s="16">
        <v>42485.013888888891</v>
      </c>
    </row>
    <row r="144" spans="1:19" ht="9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8314</v>
      </c>
      <c r="P144" s="11" t="s">
        <v>8315</v>
      </c>
      <c r="Q144">
        <v>7</v>
      </c>
      <c r="R144" s="16">
        <v>42513.976319444439</v>
      </c>
      <c r="S144" s="16">
        <v>42559.976319444439</v>
      </c>
    </row>
    <row r="145" spans="1:19" ht="12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8314</v>
      </c>
      <c r="P145" s="11" t="s">
        <v>8315</v>
      </c>
      <c r="Q145">
        <v>40.06</v>
      </c>
      <c r="R145" s="16">
        <v>41816.950370370374</v>
      </c>
      <c r="S145" s="16">
        <v>41853.583333333336</v>
      </c>
    </row>
    <row r="146" spans="1:19" ht="12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8314</v>
      </c>
      <c r="P146" s="11" t="s">
        <v>8315</v>
      </c>
      <c r="Q146">
        <v>24.33</v>
      </c>
      <c r="R146" s="16">
        <v>41880.788842592592</v>
      </c>
      <c r="S146" s="16">
        <v>41910.788842592592</v>
      </c>
    </row>
    <row r="147" spans="1:19" ht="12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8314</v>
      </c>
      <c r="P147" s="11" t="s">
        <v>8315</v>
      </c>
      <c r="Q147">
        <v>11.25</v>
      </c>
      <c r="R147" s="16">
        <v>42342.845555555556</v>
      </c>
      <c r="S147" s="16">
        <v>42372.845555555556</v>
      </c>
    </row>
    <row r="148" spans="1:19" ht="9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8314</v>
      </c>
      <c r="P148" s="11" t="s">
        <v>8315</v>
      </c>
      <c r="Q148">
        <v>42</v>
      </c>
      <c r="R148" s="16">
        <v>42053.722060185188</v>
      </c>
      <c r="S148" s="16">
        <v>42113.680393518516</v>
      </c>
    </row>
    <row r="149" spans="1:19" ht="12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8314</v>
      </c>
      <c r="P149" s="11" t="s">
        <v>8315</v>
      </c>
      <c r="Q149">
        <v>71.25</v>
      </c>
      <c r="R149" s="16">
        <v>42414.235879629632</v>
      </c>
      <c r="S149" s="16">
        <v>42474.194212962961</v>
      </c>
    </row>
    <row r="150" spans="1:19" ht="12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8314</v>
      </c>
      <c r="P150" s="11" t="s">
        <v>8315</v>
      </c>
      <c r="Q150">
        <v>22.5</v>
      </c>
      <c r="R150" s="16">
        <v>41801.711550925924</v>
      </c>
      <c r="S150" s="16">
        <v>41844.124305555553</v>
      </c>
    </row>
    <row r="151" spans="1:19" ht="12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8314</v>
      </c>
      <c r="P151" s="11" t="s">
        <v>8315</v>
      </c>
      <c r="Q151">
        <v>41</v>
      </c>
      <c r="R151" s="16">
        <v>42770.290590277778</v>
      </c>
      <c r="S151" s="16">
        <v>42800.290590277778</v>
      </c>
    </row>
    <row r="152" spans="1:19" ht="9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8314</v>
      </c>
      <c r="P152" s="11" t="s">
        <v>8315</v>
      </c>
      <c r="Q152">
        <v>47.91</v>
      </c>
      <c r="R152" s="16">
        <v>42452.815659722226</v>
      </c>
      <c r="S152" s="16">
        <v>42512.815659722226</v>
      </c>
    </row>
    <row r="153" spans="1:19" ht="10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8314</v>
      </c>
      <c r="P153" s="11" t="s">
        <v>8315</v>
      </c>
      <c r="Q153">
        <v>35.17</v>
      </c>
      <c r="R153" s="16">
        <v>42601.854699074072</v>
      </c>
      <c r="S153" s="16">
        <v>42611.163194444445</v>
      </c>
    </row>
    <row r="154" spans="1:19" ht="12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8314</v>
      </c>
      <c r="P154" s="11" t="s">
        <v>8315</v>
      </c>
      <c r="Q154">
        <v>5.5</v>
      </c>
      <c r="R154" s="16">
        <v>42447.863553240735</v>
      </c>
      <c r="S154" s="16">
        <v>42477.863553240735</v>
      </c>
    </row>
    <row r="155" spans="1:19" ht="10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8314</v>
      </c>
      <c r="P155" s="11" t="s">
        <v>8315</v>
      </c>
      <c r="Q155">
        <v>22.67</v>
      </c>
      <c r="R155" s="16">
        <v>41811.536180555559</v>
      </c>
      <c r="S155" s="16">
        <v>41841.536180555559</v>
      </c>
    </row>
    <row r="156" spans="1:19" ht="7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8314</v>
      </c>
      <c r="P156" s="11" t="s">
        <v>8315</v>
      </c>
      <c r="Q156">
        <v>26.38</v>
      </c>
      <c r="R156" s="16">
        <v>41981.067523148144</v>
      </c>
      <c r="S156" s="16">
        <v>42041.067523148144</v>
      </c>
    </row>
    <row r="157" spans="1:19" ht="10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8314</v>
      </c>
      <c r="P157" s="11" t="s">
        <v>8315</v>
      </c>
      <c r="Q157">
        <v>105.54</v>
      </c>
      <c r="R157" s="16">
        <v>42469.68414351852</v>
      </c>
      <c r="S157" s="16">
        <v>42499.166666666672</v>
      </c>
    </row>
    <row r="158" spans="1:19" ht="10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8314</v>
      </c>
      <c r="P158" s="11" t="s">
        <v>8315</v>
      </c>
      <c r="Q158">
        <v>0</v>
      </c>
      <c r="R158" s="16">
        <v>42534.866875</v>
      </c>
      <c r="S158" s="16">
        <v>42564.866875</v>
      </c>
    </row>
    <row r="159" spans="1:19" ht="12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8314</v>
      </c>
      <c r="P159" s="11" t="s">
        <v>8315</v>
      </c>
      <c r="Q159">
        <v>62</v>
      </c>
      <c r="R159" s="16">
        <v>41830.858344907407</v>
      </c>
      <c r="S159" s="16">
        <v>41852.291666666664</v>
      </c>
    </row>
    <row r="160" spans="1:19" ht="10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8314</v>
      </c>
      <c r="P160" s="11" t="s">
        <v>8315</v>
      </c>
      <c r="Q160">
        <v>217.5</v>
      </c>
      <c r="R160" s="16">
        <v>42543.788564814815</v>
      </c>
      <c r="S160" s="16">
        <v>42573.788564814815</v>
      </c>
    </row>
    <row r="161" spans="1:19" ht="10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8314</v>
      </c>
      <c r="P161" s="11" t="s">
        <v>8315</v>
      </c>
      <c r="Q161">
        <v>26.75</v>
      </c>
      <c r="R161" s="16">
        <v>41975.642974537041</v>
      </c>
      <c r="S161" s="16">
        <v>42035.642974537041</v>
      </c>
    </row>
    <row r="162" spans="1:19" ht="10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8314</v>
      </c>
      <c r="P162" s="11" t="s">
        <v>8315</v>
      </c>
      <c r="Q162">
        <v>64.290000000000006</v>
      </c>
      <c r="R162" s="16">
        <v>41795.598923611113</v>
      </c>
      <c r="S162" s="16">
        <v>41825.598923611113</v>
      </c>
    </row>
    <row r="163" spans="1:19" ht="9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8314</v>
      </c>
      <c r="P163" s="11" t="s">
        <v>8315</v>
      </c>
      <c r="Q163">
        <v>175</v>
      </c>
      <c r="R163" s="16">
        <v>42508.179965277777</v>
      </c>
      <c r="S163" s="16">
        <v>42568.179965277777</v>
      </c>
    </row>
    <row r="164" spans="1:19" ht="10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8314</v>
      </c>
      <c r="P164" s="11" t="s">
        <v>8315</v>
      </c>
      <c r="Q164">
        <v>84.28</v>
      </c>
      <c r="R164" s="16">
        <v>41747.86986111111</v>
      </c>
      <c r="S164" s="16">
        <v>41779.290972222225</v>
      </c>
    </row>
    <row r="165" spans="1:19" ht="12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8314</v>
      </c>
      <c r="P165" s="11" t="s">
        <v>8315</v>
      </c>
      <c r="Q165">
        <v>33.74</v>
      </c>
      <c r="R165" s="16">
        <v>42399.707407407404</v>
      </c>
      <c r="S165" s="16">
        <v>42420.878472222219</v>
      </c>
    </row>
    <row r="166" spans="1:19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8314</v>
      </c>
      <c r="P166" s="11" t="s">
        <v>8315</v>
      </c>
      <c r="Q166">
        <v>8</v>
      </c>
      <c r="R166" s="16">
        <v>42230.08116898148</v>
      </c>
      <c r="S166" s="16">
        <v>42245.08116898148</v>
      </c>
    </row>
    <row r="167" spans="1:19" ht="10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8314</v>
      </c>
      <c r="P167" s="11" t="s">
        <v>8315</v>
      </c>
      <c r="Q167">
        <v>0</v>
      </c>
      <c r="R167" s="16">
        <v>42286.749780092592</v>
      </c>
      <c r="S167" s="16">
        <v>42316.791446759264</v>
      </c>
    </row>
    <row r="168" spans="1:19" ht="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8314</v>
      </c>
      <c r="P168" s="11" t="s">
        <v>8315</v>
      </c>
      <c r="Q168">
        <v>100</v>
      </c>
      <c r="R168" s="16">
        <v>42125.644467592589</v>
      </c>
      <c r="S168" s="16">
        <v>42155.644467592589</v>
      </c>
    </row>
    <row r="169" spans="1:19" ht="9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8314</v>
      </c>
      <c r="P169" s="11" t="s">
        <v>8315</v>
      </c>
      <c r="Q169">
        <v>60.11</v>
      </c>
      <c r="R169" s="16">
        <v>42289.94049768518</v>
      </c>
      <c r="S169" s="16">
        <v>42349.982164351852</v>
      </c>
    </row>
    <row r="170" spans="1:19" ht="9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8314</v>
      </c>
      <c r="P170" s="11" t="s">
        <v>8315</v>
      </c>
      <c r="Q170">
        <v>3</v>
      </c>
      <c r="R170" s="16">
        <v>42107.864722222221</v>
      </c>
      <c r="S170" s="16">
        <v>42137.864722222221</v>
      </c>
    </row>
    <row r="171" spans="1:19" ht="9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8314</v>
      </c>
      <c r="P171" s="11" t="s">
        <v>8315</v>
      </c>
      <c r="Q171">
        <v>5</v>
      </c>
      <c r="R171" s="16">
        <v>41809.389930555553</v>
      </c>
      <c r="S171" s="16">
        <v>41839.389930555553</v>
      </c>
    </row>
    <row r="172" spans="1:19" ht="10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8314</v>
      </c>
      <c r="P172" s="11" t="s">
        <v>8315</v>
      </c>
      <c r="Q172">
        <v>29.24</v>
      </c>
      <c r="R172" s="16">
        <v>41950.26694444444</v>
      </c>
      <c r="S172" s="16">
        <v>41963.669444444444</v>
      </c>
    </row>
    <row r="173" spans="1:19" ht="9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8314</v>
      </c>
      <c r="P173" s="11" t="s">
        <v>8315</v>
      </c>
      <c r="Q173">
        <v>59.58</v>
      </c>
      <c r="R173" s="16">
        <v>42061.963263888887</v>
      </c>
      <c r="S173" s="16">
        <v>42091.921597222223</v>
      </c>
    </row>
    <row r="174" spans="1:19" ht="10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8314</v>
      </c>
      <c r="P174" s="11" t="s">
        <v>8315</v>
      </c>
      <c r="Q174">
        <v>82.57</v>
      </c>
      <c r="R174" s="16">
        <v>41842.828680555554</v>
      </c>
      <c r="S174" s="16">
        <v>41882.827650462961</v>
      </c>
    </row>
    <row r="175" spans="1:19" ht="4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8314</v>
      </c>
      <c r="P175" s="11" t="s">
        <v>8315</v>
      </c>
      <c r="Q175">
        <v>10</v>
      </c>
      <c r="R175" s="16">
        <v>42437.64534722222</v>
      </c>
      <c r="S175" s="16">
        <v>42497.603680555556</v>
      </c>
    </row>
    <row r="176" spans="1:19" ht="10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8314</v>
      </c>
      <c r="P176" s="11" t="s">
        <v>8315</v>
      </c>
      <c r="Q176">
        <v>5.75</v>
      </c>
      <c r="R176" s="16">
        <v>41879.043530092589</v>
      </c>
      <c r="S176" s="16">
        <v>41909.043530092589</v>
      </c>
    </row>
    <row r="177" spans="1:19" ht="9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8314</v>
      </c>
      <c r="P177" s="11" t="s">
        <v>8315</v>
      </c>
      <c r="Q177">
        <v>100.5</v>
      </c>
      <c r="R177" s="16">
        <v>42020.587349537032</v>
      </c>
      <c r="S177" s="16">
        <v>42050.587349537032</v>
      </c>
    </row>
    <row r="178" spans="1:19" ht="4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8314</v>
      </c>
      <c r="P178" s="11" t="s">
        <v>8315</v>
      </c>
      <c r="Q178">
        <v>1</v>
      </c>
      <c r="R178" s="16">
        <v>41890.16269675926</v>
      </c>
      <c r="S178" s="16">
        <v>41920.16269675926</v>
      </c>
    </row>
    <row r="179" spans="1:19" ht="10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8314</v>
      </c>
      <c r="P179" s="11" t="s">
        <v>8315</v>
      </c>
      <c r="Q179">
        <v>20</v>
      </c>
      <c r="R179" s="16">
        <v>41872.807696759257</v>
      </c>
      <c r="S179" s="16">
        <v>41932.807696759257</v>
      </c>
    </row>
    <row r="180" spans="1:19" ht="10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8314</v>
      </c>
      <c r="P180" s="11" t="s">
        <v>8315</v>
      </c>
      <c r="Q180">
        <v>2</v>
      </c>
      <c r="R180" s="16">
        <v>42391.772997685184</v>
      </c>
      <c r="S180" s="16">
        <v>42416.772997685184</v>
      </c>
    </row>
    <row r="181" spans="1:19" ht="10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8314</v>
      </c>
      <c r="P181" s="11" t="s">
        <v>8315</v>
      </c>
      <c r="Q181">
        <v>5</v>
      </c>
      <c r="R181" s="16">
        <v>41848.772928240738</v>
      </c>
      <c r="S181" s="16">
        <v>41877.686111111114</v>
      </c>
    </row>
    <row r="182" spans="1:19" ht="9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8314</v>
      </c>
      <c r="P182" s="11" t="s">
        <v>8315</v>
      </c>
      <c r="Q182">
        <v>45.84</v>
      </c>
      <c r="R182" s="16">
        <v>41921.770439814813</v>
      </c>
      <c r="S182" s="16">
        <v>41938.770439814813</v>
      </c>
    </row>
    <row r="183" spans="1:19" ht="12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8314</v>
      </c>
      <c r="P183" s="11" t="s">
        <v>8315</v>
      </c>
      <c r="Q183">
        <v>13</v>
      </c>
      <c r="R183" s="16">
        <v>42021.301192129627</v>
      </c>
      <c r="S183" s="16">
        <v>42051.301192129627</v>
      </c>
    </row>
    <row r="184" spans="1:19" ht="10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8314</v>
      </c>
      <c r="P184" s="11" t="s">
        <v>8315</v>
      </c>
      <c r="Q184">
        <v>0</v>
      </c>
      <c r="R184" s="16">
        <v>42419.246168981481</v>
      </c>
      <c r="S184" s="16">
        <v>42434.246168981481</v>
      </c>
    </row>
    <row r="185" spans="1:19" ht="10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8314</v>
      </c>
      <c r="P185" s="11" t="s">
        <v>8315</v>
      </c>
      <c r="Q185">
        <v>1</v>
      </c>
      <c r="R185" s="16">
        <v>42174.780821759254</v>
      </c>
      <c r="S185" s="16">
        <v>42204.780821759254</v>
      </c>
    </row>
    <row r="186" spans="1:19" ht="12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8314</v>
      </c>
      <c r="P186" s="11" t="s">
        <v>8315</v>
      </c>
      <c r="Q186">
        <v>52.5</v>
      </c>
      <c r="R186" s="16">
        <v>41856.672152777777</v>
      </c>
      <c r="S186" s="16">
        <v>41886.672152777777</v>
      </c>
    </row>
    <row r="187" spans="1:19" ht="10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8314</v>
      </c>
      <c r="P187" s="11" t="s">
        <v>8315</v>
      </c>
      <c r="Q187">
        <v>7.25</v>
      </c>
      <c r="R187" s="16">
        <v>42417.675879629634</v>
      </c>
      <c r="S187" s="16">
        <v>42475.686111111107</v>
      </c>
    </row>
    <row r="188" spans="1:19" ht="10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8314</v>
      </c>
      <c r="P188" s="11" t="s">
        <v>8315</v>
      </c>
      <c r="Q188">
        <v>33.33</v>
      </c>
      <c r="R188" s="16">
        <v>42057.190960648149</v>
      </c>
      <c r="S188" s="16">
        <v>42087.149293981478</v>
      </c>
    </row>
    <row r="189" spans="1:19" ht="9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8314</v>
      </c>
      <c r="P189" s="11" t="s">
        <v>8315</v>
      </c>
      <c r="Q189">
        <v>62.5</v>
      </c>
      <c r="R189" s="16">
        <v>41878.911550925928</v>
      </c>
      <c r="S189" s="16">
        <v>41938.911550925928</v>
      </c>
    </row>
    <row r="190" spans="1:19" ht="7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8314</v>
      </c>
      <c r="P190" s="11" t="s">
        <v>8315</v>
      </c>
      <c r="Q190">
        <v>63.56</v>
      </c>
      <c r="R190" s="16">
        <v>41990.584108796291</v>
      </c>
      <c r="S190" s="16">
        <v>42036.120833333334</v>
      </c>
    </row>
    <row r="191" spans="1:19" ht="9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8314</v>
      </c>
      <c r="P191" s="11" t="s">
        <v>8315</v>
      </c>
      <c r="Q191">
        <v>0</v>
      </c>
      <c r="R191" s="16">
        <v>42408.999571759254</v>
      </c>
      <c r="S191" s="16">
        <v>42453.957905092597</v>
      </c>
    </row>
    <row r="192" spans="1:19" ht="12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8314</v>
      </c>
      <c r="P192" s="11" t="s">
        <v>8315</v>
      </c>
      <c r="Q192">
        <v>10</v>
      </c>
      <c r="R192" s="16">
        <v>42217.670104166667</v>
      </c>
      <c r="S192" s="16">
        <v>42247.670104166667</v>
      </c>
    </row>
    <row r="193" spans="1:19" ht="9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8314</v>
      </c>
      <c r="P193" s="11" t="s">
        <v>8315</v>
      </c>
      <c r="Q193">
        <v>0</v>
      </c>
      <c r="R193" s="16">
        <v>42282.655543981484</v>
      </c>
      <c r="S193" s="16">
        <v>42342.697210648148</v>
      </c>
    </row>
    <row r="194" spans="1:19" ht="12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8314</v>
      </c>
      <c r="P194" s="11" t="s">
        <v>8315</v>
      </c>
      <c r="Q194">
        <v>30.71</v>
      </c>
      <c r="R194" s="16">
        <v>42768.97084490741</v>
      </c>
      <c r="S194" s="16">
        <v>42789.041666666672</v>
      </c>
    </row>
    <row r="195" spans="1:19" ht="9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8314</v>
      </c>
      <c r="P195" s="11" t="s">
        <v>8315</v>
      </c>
      <c r="Q195">
        <v>51</v>
      </c>
      <c r="R195" s="16">
        <v>41765.938657407409</v>
      </c>
      <c r="S195" s="16">
        <v>41795.938657407409</v>
      </c>
    </row>
    <row r="196" spans="1:19" ht="9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8314</v>
      </c>
      <c r="P196" s="11" t="s">
        <v>8315</v>
      </c>
      <c r="Q196">
        <v>0</v>
      </c>
      <c r="R196" s="16">
        <v>42322.025115740747</v>
      </c>
      <c r="S196" s="16">
        <v>42352.025115740747</v>
      </c>
    </row>
    <row r="197" spans="1:19" ht="10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8314</v>
      </c>
      <c r="P197" s="11" t="s">
        <v>8315</v>
      </c>
      <c r="Q197">
        <v>66.67</v>
      </c>
      <c r="R197" s="16">
        <v>42374.655081018514</v>
      </c>
      <c r="S197" s="16">
        <v>42403.784027777772</v>
      </c>
    </row>
    <row r="198" spans="1:19" ht="12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8314</v>
      </c>
      <c r="P198" s="11" t="s">
        <v>8315</v>
      </c>
      <c r="Q198">
        <v>0</v>
      </c>
      <c r="R198" s="16">
        <v>41941.585231481484</v>
      </c>
      <c r="S198" s="16">
        <v>41991.626898148148</v>
      </c>
    </row>
    <row r="199" spans="1:19" ht="12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8314</v>
      </c>
      <c r="P199" s="11" t="s">
        <v>8315</v>
      </c>
      <c r="Q199">
        <v>59</v>
      </c>
      <c r="R199" s="16">
        <v>42293.809212962966</v>
      </c>
      <c r="S199" s="16">
        <v>42353.85087962963</v>
      </c>
    </row>
    <row r="200" spans="1:19" ht="12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8314</v>
      </c>
      <c r="P200" s="11" t="s">
        <v>8315</v>
      </c>
      <c r="Q200">
        <v>100</v>
      </c>
      <c r="R200" s="16">
        <v>42067.947337962964</v>
      </c>
      <c r="S200" s="16">
        <v>42097.905671296292</v>
      </c>
    </row>
    <row r="201" spans="1:19" ht="6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8314</v>
      </c>
      <c r="P201" s="11" t="s">
        <v>8315</v>
      </c>
      <c r="Q201">
        <v>147.4</v>
      </c>
      <c r="R201" s="16">
        <v>41903.882951388885</v>
      </c>
      <c r="S201" s="16">
        <v>41933.882951388885</v>
      </c>
    </row>
    <row r="202" spans="1:19" ht="10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8314</v>
      </c>
      <c r="P202" s="11" t="s">
        <v>8315</v>
      </c>
      <c r="Q202">
        <v>166.06</v>
      </c>
      <c r="R202" s="16">
        <v>41804.937083333331</v>
      </c>
      <c r="S202" s="16">
        <v>41821.9375</v>
      </c>
    </row>
    <row r="203" spans="1:19" ht="12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8314</v>
      </c>
      <c r="P203" s="11" t="s">
        <v>8315</v>
      </c>
      <c r="Q203">
        <v>40</v>
      </c>
      <c r="R203" s="16">
        <v>42497.070775462969</v>
      </c>
      <c r="S203" s="16">
        <v>42514.600694444445</v>
      </c>
    </row>
    <row r="204" spans="1:19" ht="10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8314</v>
      </c>
      <c r="P204" s="11" t="s">
        <v>8315</v>
      </c>
      <c r="Q204">
        <v>75.25</v>
      </c>
      <c r="R204" s="16">
        <v>41869.798726851855</v>
      </c>
      <c r="S204" s="16">
        <v>41929.798726851855</v>
      </c>
    </row>
    <row r="205" spans="1:19" ht="7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8314</v>
      </c>
      <c r="P205" s="11" t="s">
        <v>8315</v>
      </c>
      <c r="Q205">
        <v>60</v>
      </c>
      <c r="R205" s="16">
        <v>42305.670914351853</v>
      </c>
      <c r="S205" s="16">
        <v>42339.249305555553</v>
      </c>
    </row>
    <row r="206" spans="1:19" ht="10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8314</v>
      </c>
      <c r="P206" s="11" t="s">
        <v>8315</v>
      </c>
      <c r="Q206">
        <v>1250</v>
      </c>
      <c r="R206" s="16">
        <v>42144.231527777782</v>
      </c>
      <c r="S206" s="16">
        <v>42203.125</v>
      </c>
    </row>
    <row r="207" spans="1:19" ht="10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8314</v>
      </c>
      <c r="P207" s="11" t="s">
        <v>8315</v>
      </c>
      <c r="Q207">
        <v>7</v>
      </c>
      <c r="R207" s="16">
        <v>41995.084074074075</v>
      </c>
      <c r="S207" s="16">
        <v>42024.802777777775</v>
      </c>
    </row>
    <row r="208" spans="1:19" ht="12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8314</v>
      </c>
      <c r="P208" s="11" t="s">
        <v>8315</v>
      </c>
      <c r="Q208">
        <v>56.25</v>
      </c>
      <c r="R208" s="16">
        <v>42074.219699074078</v>
      </c>
      <c r="S208" s="16">
        <v>42104.208333333328</v>
      </c>
    </row>
    <row r="209" spans="1:19" ht="10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8314</v>
      </c>
      <c r="P209" s="11" t="s">
        <v>8315</v>
      </c>
      <c r="Q209">
        <v>38.33</v>
      </c>
      <c r="R209" s="16">
        <v>41904.650578703702</v>
      </c>
      <c r="S209" s="16">
        <v>41934.650578703702</v>
      </c>
    </row>
    <row r="210" spans="1:19" ht="12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8314</v>
      </c>
      <c r="P210" s="11" t="s">
        <v>8315</v>
      </c>
      <c r="Q210">
        <v>27.5</v>
      </c>
      <c r="R210" s="16">
        <v>41991.022488425922</v>
      </c>
      <c r="S210" s="16">
        <v>42015.041666666672</v>
      </c>
    </row>
    <row r="211" spans="1:19" ht="10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8314</v>
      </c>
      <c r="P211" s="11" t="s">
        <v>8315</v>
      </c>
      <c r="Q211">
        <v>16</v>
      </c>
      <c r="R211" s="16">
        <v>42169.958506944444</v>
      </c>
      <c r="S211" s="16">
        <v>42199.958506944444</v>
      </c>
    </row>
    <row r="212" spans="1:19" ht="10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8314</v>
      </c>
      <c r="P212" s="11" t="s">
        <v>8315</v>
      </c>
      <c r="Q212">
        <v>1</v>
      </c>
      <c r="R212" s="16">
        <v>41905.636469907404</v>
      </c>
      <c r="S212" s="16">
        <v>41935.636469907404</v>
      </c>
    </row>
    <row r="213" spans="1:19" ht="9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8314</v>
      </c>
      <c r="P213" s="11" t="s">
        <v>8315</v>
      </c>
      <c r="Q213">
        <v>0</v>
      </c>
      <c r="R213" s="16">
        <v>41761.810150462967</v>
      </c>
      <c r="S213" s="16">
        <v>41768.286805555559</v>
      </c>
    </row>
    <row r="214" spans="1:19" ht="12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8314</v>
      </c>
      <c r="P214" s="11" t="s">
        <v>8315</v>
      </c>
      <c r="Q214">
        <v>86.62</v>
      </c>
      <c r="R214" s="16">
        <v>41865.878657407404</v>
      </c>
      <c r="S214" s="16">
        <v>41925.878657407404</v>
      </c>
    </row>
    <row r="215" spans="1:19" ht="10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8314</v>
      </c>
      <c r="P215" s="11" t="s">
        <v>8315</v>
      </c>
      <c r="Q215">
        <v>0</v>
      </c>
      <c r="R215" s="16">
        <v>42613.841261574074</v>
      </c>
      <c r="S215" s="16">
        <v>42644.166666666672</v>
      </c>
    </row>
    <row r="216" spans="1:19" ht="10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8314</v>
      </c>
      <c r="P216" s="11" t="s">
        <v>8315</v>
      </c>
      <c r="Q216">
        <v>88.33</v>
      </c>
      <c r="R216" s="16">
        <v>42534.933321759265</v>
      </c>
      <c r="S216" s="16">
        <v>42554.832638888889</v>
      </c>
    </row>
    <row r="217" spans="1:19" ht="10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8314</v>
      </c>
      <c r="P217" s="11" t="s">
        <v>8315</v>
      </c>
      <c r="Q217">
        <v>23.75</v>
      </c>
      <c r="R217" s="16">
        <v>42446.060694444444</v>
      </c>
      <c r="S217" s="16">
        <v>42461.165972222225</v>
      </c>
    </row>
    <row r="218" spans="1:19" ht="7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8314</v>
      </c>
      <c r="P218" s="11" t="s">
        <v>8315</v>
      </c>
      <c r="Q218">
        <v>0</v>
      </c>
      <c r="R218" s="16">
        <v>42421.141469907408</v>
      </c>
      <c r="S218" s="16">
        <v>42481.099803240737</v>
      </c>
    </row>
    <row r="219" spans="1:19" ht="12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8314</v>
      </c>
      <c r="P219" s="11" t="s">
        <v>8315</v>
      </c>
      <c r="Q219">
        <v>163.33000000000001</v>
      </c>
      <c r="R219" s="16">
        <v>42523.739212962959</v>
      </c>
      <c r="S219" s="16">
        <v>42553.739212962959</v>
      </c>
    </row>
    <row r="220" spans="1:19" ht="9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8314</v>
      </c>
      <c r="P220" s="11" t="s">
        <v>8315</v>
      </c>
      <c r="Q220">
        <v>6.75</v>
      </c>
      <c r="R220" s="16">
        <v>41833.951516203706</v>
      </c>
      <c r="S220" s="16">
        <v>41863.951516203706</v>
      </c>
    </row>
    <row r="221" spans="1:19" ht="12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8314</v>
      </c>
      <c r="P221" s="11" t="s">
        <v>8315</v>
      </c>
      <c r="Q221">
        <v>25</v>
      </c>
      <c r="R221" s="16">
        <v>42479.039212962962</v>
      </c>
      <c r="S221" s="16">
        <v>42509.039212962962</v>
      </c>
    </row>
    <row r="222" spans="1:19" ht="10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8314</v>
      </c>
      <c r="P222" s="11" t="s">
        <v>8315</v>
      </c>
      <c r="Q222">
        <v>179.12</v>
      </c>
      <c r="R222" s="16">
        <v>42235.117476851854</v>
      </c>
      <c r="S222" s="16">
        <v>42275.117476851854</v>
      </c>
    </row>
    <row r="223" spans="1:19" ht="9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8314</v>
      </c>
      <c r="P223" s="11" t="s">
        <v>8315</v>
      </c>
      <c r="Q223">
        <v>34.950000000000003</v>
      </c>
      <c r="R223" s="16">
        <v>42718.963599537034</v>
      </c>
      <c r="S223" s="16">
        <v>42748.961805555555</v>
      </c>
    </row>
    <row r="224" spans="1:19" ht="7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8314</v>
      </c>
      <c r="P224" s="11" t="s">
        <v>8315</v>
      </c>
      <c r="Q224">
        <v>27.5</v>
      </c>
      <c r="R224" s="16">
        <v>42031.666898148149</v>
      </c>
      <c r="S224" s="16">
        <v>42064.125</v>
      </c>
    </row>
    <row r="225" spans="1:19" ht="10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8314</v>
      </c>
      <c r="P225" s="11" t="s">
        <v>8315</v>
      </c>
      <c r="Q225">
        <v>18.5</v>
      </c>
      <c r="R225" s="16">
        <v>42078.34520833334</v>
      </c>
      <c r="S225" s="16">
        <v>42133.166666666672</v>
      </c>
    </row>
    <row r="226" spans="1:19" ht="9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8314</v>
      </c>
      <c r="P226" s="11" t="s">
        <v>8315</v>
      </c>
      <c r="Q226">
        <v>0</v>
      </c>
      <c r="R226" s="16">
        <v>41905.795706018522</v>
      </c>
      <c r="S226" s="16">
        <v>41933.82708333333</v>
      </c>
    </row>
    <row r="227" spans="1:19" ht="12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8314</v>
      </c>
      <c r="P227" s="11" t="s">
        <v>8315</v>
      </c>
      <c r="Q227">
        <v>222.5</v>
      </c>
      <c r="R227" s="16">
        <v>42695.7105787037</v>
      </c>
      <c r="S227" s="16">
        <v>42725.7105787037</v>
      </c>
    </row>
    <row r="228" spans="1:19" ht="10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8314</v>
      </c>
      <c r="P228" s="11" t="s">
        <v>8315</v>
      </c>
      <c r="Q228">
        <v>5</v>
      </c>
      <c r="R228" s="16">
        <v>42510.938900462963</v>
      </c>
      <c r="S228" s="16">
        <v>42540.938900462963</v>
      </c>
    </row>
    <row r="229" spans="1:19" ht="10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8314</v>
      </c>
      <c r="P229" s="11" t="s">
        <v>8315</v>
      </c>
      <c r="Q229">
        <v>0</v>
      </c>
      <c r="R229" s="16">
        <v>42511.698101851856</v>
      </c>
      <c r="S229" s="16">
        <v>42535.787500000006</v>
      </c>
    </row>
    <row r="230" spans="1:19" ht="9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8314</v>
      </c>
      <c r="P230" s="11" t="s">
        <v>8315</v>
      </c>
      <c r="Q230">
        <v>29.17</v>
      </c>
      <c r="R230" s="16">
        <v>42041.581307870365</v>
      </c>
      <c r="S230" s="16">
        <v>42071.539641203708</v>
      </c>
    </row>
    <row r="231" spans="1:19" ht="10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8314</v>
      </c>
      <c r="P231" s="11" t="s">
        <v>8315</v>
      </c>
      <c r="Q231">
        <v>1.5</v>
      </c>
      <c r="R231" s="16">
        <v>42307.189270833333</v>
      </c>
      <c r="S231" s="16">
        <v>42322.958333333328</v>
      </c>
    </row>
    <row r="232" spans="1:19" ht="12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8314</v>
      </c>
      <c r="P232" s="11" t="s">
        <v>8315</v>
      </c>
      <c r="Q232">
        <v>126.5</v>
      </c>
      <c r="R232" s="16">
        <v>42353.761759259258</v>
      </c>
      <c r="S232" s="16">
        <v>42383.761759259258</v>
      </c>
    </row>
    <row r="233" spans="1:19" ht="10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8314</v>
      </c>
      <c r="P233" s="11" t="s">
        <v>8315</v>
      </c>
      <c r="Q233">
        <v>10</v>
      </c>
      <c r="R233" s="16">
        <v>42058.603877314818</v>
      </c>
      <c r="S233" s="16">
        <v>42087.165972222225</v>
      </c>
    </row>
    <row r="234" spans="1:19" ht="12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8314</v>
      </c>
      <c r="P234" s="11" t="s">
        <v>8315</v>
      </c>
      <c r="Q234">
        <v>9.4</v>
      </c>
      <c r="R234" s="16">
        <v>42304.940960648149</v>
      </c>
      <c r="S234" s="16">
        <v>42329.166666666672</v>
      </c>
    </row>
    <row r="235" spans="1:19" ht="4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8314</v>
      </c>
      <c r="P235" s="11" t="s">
        <v>8315</v>
      </c>
      <c r="Q235">
        <v>0</v>
      </c>
      <c r="R235" s="16">
        <v>42538.742893518516</v>
      </c>
      <c r="S235" s="16">
        <v>42568.742893518516</v>
      </c>
    </row>
    <row r="236" spans="1:19" ht="12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8314</v>
      </c>
      <c r="P236" s="11" t="s">
        <v>8315</v>
      </c>
      <c r="Q236">
        <v>30</v>
      </c>
      <c r="R236" s="16">
        <v>42122.732499999998</v>
      </c>
      <c r="S236" s="16">
        <v>42155.732638888891</v>
      </c>
    </row>
    <row r="237" spans="1:19" ht="9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8314</v>
      </c>
      <c r="P237" s="11" t="s">
        <v>8315</v>
      </c>
      <c r="Q237">
        <v>10.67</v>
      </c>
      <c r="R237" s="16">
        <v>42209.67288194444</v>
      </c>
      <c r="S237" s="16">
        <v>42223.625</v>
      </c>
    </row>
    <row r="238" spans="1:19" ht="10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8314</v>
      </c>
      <c r="P238" s="11" t="s">
        <v>8315</v>
      </c>
      <c r="Q238">
        <v>25.5</v>
      </c>
      <c r="R238" s="16">
        <v>41990.506377314814</v>
      </c>
      <c r="S238" s="16">
        <v>42020.506377314814</v>
      </c>
    </row>
    <row r="239" spans="1:19" ht="10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8314</v>
      </c>
      <c r="P239" s="11" t="s">
        <v>8315</v>
      </c>
      <c r="Q239">
        <v>20</v>
      </c>
      <c r="R239" s="16">
        <v>42039.194988425923</v>
      </c>
      <c r="S239" s="16">
        <v>42099.153321759266</v>
      </c>
    </row>
    <row r="240" spans="1:19" ht="9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8314</v>
      </c>
      <c r="P240" s="11" t="s">
        <v>8315</v>
      </c>
      <c r="Q240">
        <v>91.25</v>
      </c>
      <c r="R240" s="16">
        <v>41890.086805555555</v>
      </c>
      <c r="S240" s="16">
        <v>41934.207638888889</v>
      </c>
    </row>
    <row r="241" spans="1:19" ht="9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8314</v>
      </c>
      <c r="P241" s="11" t="s">
        <v>8315</v>
      </c>
      <c r="Q241">
        <v>0</v>
      </c>
      <c r="R241" s="16">
        <v>42495.722187499996</v>
      </c>
      <c r="S241" s="16">
        <v>42525.722187499996</v>
      </c>
    </row>
    <row r="242" spans="1:19" ht="12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8314</v>
      </c>
      <c r="P242" s="11" t="s">
        <v>8315</v>
      </c>
      <c r="Q242">
        <v>50</v>
      </c>
      <c r="R242" s="16">
        <v>42570.850381944445</v>
      </c>
      <c r="S242" s="16">
        <v>42615.850381944445</v>
      </c>
    </row>
    <row r="243" spans="1:19" ht="7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8314</v>
      </c>
      <c r="P243" s="11" t="s">
        <v>8315</v>
      </c>
      <c r="Q243">
        <v>0</v>
      </c>
      <c r="R243" s="16">
        <v>41927.124884259261</v>
      </c>
      <c r="S243" s="16">
        <v>41937.124884259261</v>
      </c>
    </row>
    <row r="244" spans="1:19" ht="10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8314</v>
      </c>
      <c r="P244" s="11" t="s">
        <v>8315</v>
      </c>
      <c r="Q244">
        <v>0</v>
      </c>
      <c r="R244" s="16">
        <v>42730.903726851851</v>
      </c>
      <c r="S244" s="16">
        <v>42760.903726851851</v>
      </c>
    </row>
    <row r="245" spans="1:19" ht="9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8314</v>
      </c>
      <c r="P245" s="11" t="s">
        <v>8315</v>
      </c>
      <c r="Q245">
        <v>22.83</v>
      </c>
      <c r="R245" s="16">
        <v>42475.848067129627</v>
      </c>
      <c r="S245" s="16">
        <v>42505.848067129627</v>
      </c>
    </row>
    <row r="246" spans="1:19" ht="12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8314</v>
      </c>
      <c r="P246" s="11" t="s">
        <v>8315</v>
      </c>
      <c r="Q246">
        <v>16.670000000000002</v>
      </c>
      <c r="R246" s="16">
        <v>42188.83293981482</v>
      </c>
      <c r="S246" s="16">
        <v>42242.772222222222</v>
      </c>
    </row>
    <row r="247" spans="1:19" ht="10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8314</v>
      </c>
      <c r="P247" s="11" t="s">
        <v>8315</v>
      </c>
      <c r="Q247">
        <v>106.97</v>
      </c>
      <c r="R247" s="16">
        <v>42053.049375000002</v>
      </c>
      <c r="S247" s="16">
        <v>42096.041666666672</v>
      </c>
    </row>
    <row r="248" spans="1:19" ht="12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8314</v>
      </c>
      <c r="P248" s="11" t="s">
        <v>8315</v>
      </c>
      <c r="Q248">
        <v>10.25</v>
      </c>
      <c r="R248" s="16">
        <v>41883.916678240741</v>
      </c>
      <c r="S248" s="16">
        <v>41906.916678240741</v>
      </c>
    </row>
    <row r="249" spans="1:19" ht="10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8314</v>
      </c>
      <c r="P249" s="11" t="s">
        <v>8315</v>
      </c>
      <c r="Q249">
        <v>59</v>
      </c>
      <c r="R249" s="16">
        <v>42767.031678240746</v>
      </c>
      <c r="S249" s="16">
        <v>42797.208333333328</v>
      </c>
    </row>
    <row r="250" spans="1:19" ht="10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8314</v>
      </c>
      <c r="P250" s="11" t="s">
        <v>8315</v>
      </c>
      <c r="Q250">
        <v>15.67</v>
      </c>
      <c r="R250" s="16">
        <v>42029.135879629626</v>
      </c>
      <c r="S250" s="16">
        <v>42059.135879629626</v>
      </c>
    </row>
    <row r="251" spans="1:19" ht="10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8314</v>
      </c>
      <c r="P251" s="11" t="s">
        <v>8315</v>
      </c>
      <c r="Q251">
        <v>1</v>
      </c>
      <c r="R251" s="16">
        <v>42358.573182870372</v>
      </c>
      <c r="S251" s="16">
        <v>42377.273611111115</v>
      </c>
    </row>
  </sheetData>
  <conditionalFormatting sqref="F1:F251">
    <cfRule type="cellIs" dxfId="16" priority="3" operator="equal">
      <formula>"canceled"</formula>
    </cfRule>
    <cfRule type="cellIs" dxfId="15" priority="4" operator="equal">
      <formula>"successful"</formula>
    </cfRule>
    <cfRule type="cellIs" dxfId="14" priority="5" operator="equal">
      <formula>"live"</formula>
    </cfRule>
  </conditionalFormatting>
  <conditionalFormatting sqref="Q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94E70-840F-49BF-AF6E-957D78A462D0}">
  <dimension ref="A1:C14"/>
  <sheetViews>
    <sheetView workbookViewId="0">
      <selection activeCell="B3" sqref="B3"/>
    </sheetView>
  </sheetViews>
  <sheetFormatPr defaultRowHeight="15" x14ac:dyDescent="0.25"/>
  <cols>
    <col min="1" max="1" width="32.5703125" customWidth="1"/>
    <col min="2" max="2" width="21" style="7" customWidth="1"/>
    <col min="3" max="3" width="27.7109375" style="7" customWidth="1"/>
  </cols>
  <sheetData>
    <row r="1" spans="1:3" ht="27.75" customHeight="1" x14ac:dyDescent="0.25">
      <c r="A1" s="28" t="s">
        <v>8398</v>
      </c>
      <c r="B1" s="29" t="s">
        <v>8384</v>
      </c>
      <c r="C1" s="29" t="s">
        <v>8385</v>
      </c>
    </row>
    <row r="2" spans="1:3" x14ac:dyDescent="0.25">
      <c r="A2" t="s">
        <v>8386</v>
      </c>
      <c r="B2" s="7">
        <f>AVERAGE('Successful US KickstartersPlays'!D:D)</f>
        <v>5048.8786407766993</v>
      </c>
      <c r="C2" s="7">
        <f>AVERAGE('Failed US Kickstarters_Plays'!D:D)</f>
        <v>10554.212</v>
      </c>
    </row>
    <row r="3" spans="1:3" x14ac:dyDescent="0.25">
      <c r="A3" t="s">
        <v>8387</v>
      </c>
      <c r="B3" s="7">
        <f>MEDIAN('Successful US KickstartersPlays'!D:D)</f>
        <v>3000</v>
      </c>
      <c r="C3" s="7">
        <f>MEDIAN('Failed US Kickstarters_Plays'!D:D)</f>
        <v>5000</v>
      </c>
    </row>
    <row r="4" spans="1:3" x14ac:dyDescent="0.25">
      <c r="A4" t="s">
        <v>8390</v>
      </c>
      <c r="B4" s="7">
        <f>_xlfn.STDEV.P('Successful US KickstartersPlays'!D:D)</f>
        <v>7748.7537726373303</v>
      </c>
      <c r="C4" s="7">
        <f>_xlfn.STDEV.P('Failed US Kickstarters_Plays'!D:D)</f>
        <v>21967.731061515115</v>
      </c>
    </row>
    <row r="5" spans="1:3" x14ac:dyDescent="0.25">
      <c r="A5" t="s">
        <v>8391</v>
      </c>
      <c r="B5" s="7">
        <f>_xlfn.QUARTILE.EXC('Successful US KickstartersPlays'!D:D, 3)</f>
        <v>5000</v>
      </c>
      <c r="C5" s="7">
        <f>_xlfn.QUARTILE.EXC('Failed US Kickstarters_Plays'!D:D, 3)</f>
        <v>10000</v>
      </c>
    </row>
    <row r="6" spans="1:3" x14ac:dyDescent="0.25">
      <c r="A6" t="s">
        <v>8392</v>
      </c>
      <c r="B6" s="7">
        <f>_xlfn.QUARTILE.EXC('Successful US KickstartersPlays'!D:D, 1)</f>
        <v>1500</v>
      </c>
      <c r="C6" s="7">
        <f>_xlfn.QUARTILE.EXC('Failed US Kickstarters_Plays'!D:D, 1)</f>
        <v>2000</v>
      </c>
    </row>
    <row r="7" spans="1:3" x14ac:dyDescent="0.25">
      <c r="A7" t="s">
        <v>8393</v>
      </c>
      <c r="B7" s="7">
        <f>B5-B6</f>
        <v>3500</v>
      </c>
      <c r="C7" s="7">
        <f>C5-C6</f>
        <v>8000</v>
      </c>
    </row>
    <row r="9" spans="1:3" x14ac:dyDescent="0.25">
      <c r="A9" t="s">
        <v>8388</v>
      </c>
      <c r="B9" s="7">
        <f>AVERAGE('Successful US KickstartersPlays'!E:E)</f>
        <v>5601.5458009708727</v>
      </c>
      <c r="C9" s="7">
        <f>AVERAGE('Failed US Kickstarters_Plays'!E:E)</f>
        <v>558.65484000000004</v>
      </c>
    </row>
    <row r="10" spans="1:3" x14ac:dyDescent="0.25">
      <c r="A10" t="s">
        <v>8389</v>
      </c>
      <c r="B10" s="7">
        <f>MEDIAN('Successful US KickstartersPlays'!E:E)</f>
        <v>3167.5</v>
      </c>
      <c r="C10" s="7">
        <f>MEDIAN('Failed US Kickstarters_Plays'!E:E)</f>
        <v>103</v>
      </c>
    </row>
    <row r="11" spans="1:3" x14ac:dyDescent="0.25">
      <c r="A11" t="s">
        <v>8394</v>
      </c>
      <c r="B11" s="7">
        <f>_xlfn.STDEV.P('Successful US KickstartersPlays'!E:E)</f>
        <v>8334.5731699164608</v>
      </c>
      <c r="C11" s="7">
        <f>_xlfn.STDEV.P('Failed US Kickstarters_Plays'!E:E)</f>
        <v>1330.5230280400915</v>
      </c>
    </row>
    <row r="12" spans="1:3" x14ac:dyDescent="0.25">
      <c r="A12" t="s">
        <v>8395</v>
      </c>
      <c r="B12" s="7">
        <f>_xlfn.QUARTILE.EXC('Successful US KickstartersPlays'!E:E, 3)</f>
        <v>5699</v>
      </c>
      <c r="C12" s="7">
        <f>_xlfn.QUARTILE.EXC('Failed US Kickstarters_Plays'!E:E, 3)</f>
        <v>501</v>
      </c>
    </row>
    <row r="13" spans="1:3" x14ac:dyDescent="0.25">
      <c r="A13" t="s">
        <v>8396</v>
      </c>
      <c r="B13" s="7">
        <f>_xlfn.QUARTILE.EXC('Successful US KickstartersPlays'!E:E, 1)</f>
        <v>1716.5074999999999</v>
      </c>
      <c r="C13" s="7">
        <f>_xlfn.QUARTILE.EXC('Failed US Kickstarters_Plays'!E:E, 1)</f>
        <v>9.25</v>
      </c>
    </row>
    <row r="14" spans="1:3" x14ac:dyDescent="0.25">
      <c r="A14" t="s">
        <v>8397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KickstartersPlays</vt:lpstr>
      <vt:lpstr>Failed US Kickstarters_Plays</vt:lpstr>
      <vt:lpstr>Descriptive Statistics_Plays</vt:lpstr>
      <vt:lpstr>BoxPlot_GB_Musical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shreha.mittal shreha.mittal</cp:lastModifiedBy>
  <dcterms:created xsi:type="dcterms:W3CDTF">2017-04-20T15:17:24Z</dcterms:created>
  <dcterms:modified xsi:type="dcterms:W3CDTF">2022-02-14T21:05:02Z</dcterms:modified>
</cp:coreProperties>
</file>