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Assign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<sst xmlns="http://schemas.openxmlformats.org/spreadsheetml/2006/main" count="17" uniqueCount="17">
  <si>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SKU</t>
  </si>
  <si>
    <t>Buying Price ($)</t>
  </si>
  <si>
    <t>Length (inches)</t>
  </si>
  <si>
    <t>Breadth (inches)</t>
  </si>
  <si>
    <t>Height (inches)</t>
  </si>
  <si>
    <t>Weight (Pounds)</t>
  </si>
  <si>
    <t>Volume (Cubic Meters)</t>
  </si>
  <si>
    <t>Storage Cost (3 months)</t>
  </si>
  <si>
    <t>Closing Fee</t>
  </si>
  <si>
    <t xml:space="preserve">Total Expenses </t>
  </si>
  <si>
    <t>Channel Commission</t>
  </si>
  <si>
    <t>Estimated SP</t>
  </si>
  <si>
    <t>Final S.P</t>
  </si>
  <si>
    <t>MH-107</t>
  </si>
  <si>
    <t>MH-901</t>
  </si>
  <si>
    <t>MH-805</t>
  </si>
  <si>
    <t>MH-11500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</si>
</sst>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80" fontId="2" fillId="0" borderId="0" xfId="0" applyNumberFormat="1" applyFont="1" applyFill="1" applyAlignment="1"/>
    <xf numFmtId="0" fontId="3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  <xf numFmtId="180" fontId="0" fillId="0" borderId="0" xfId="0" applyNumberFormat="1">
      <alignment vertical="center"/>
    </xf>
    <xf numFmtId="180" fontId="0" fillId="2" borderId="0" xfId="0" applyNumberForma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J7" sqref="J7"/>
    </sheetView>
  </sheetViews>
  <sheetFormatPr defaultColWidth="8.72727272727273" defaultRowHeight="14.5" outlineLevelRow="4"/>
  <cols>
    <col min="1" max="1" width="9.45454545454546" customWidth="1"/>
    <col min="2" max="2" width="13.9090909090909" customWidth="1"/>
    <col min="3" max="3" width="13.2727272727273" customWidth="1"/>
    <col min="4" max="4" width="14.9090909090909" customWidth="1"/>
    <col min="5" max="5" width="13.2727272727273" customWidth="1"/>
    <col min="6" max="6" width="15" customWidth="1"/>
    <col min="7" max="7" width="19.9090909090909" customWidth="1"/>
    <col min="8" max="8" width="20.8181818181818" customWidth="1"/>
    <col min="9" max="9" width="10.4545454545455" customWidth="1"/>
    <col min="10" max="10" width="13" customWidth="1"/>
    <col min="11" max="11" width="17.8181818181818" customWidth="1"/>
    <col min="12" max="12" width="11.3636363636364" customWidth="1"/>
    <col min="13" max="13" width="14.181818181818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>
      <c r="A2" s="2" t="s">
        <v>13</v>
      </c>
      <c r="B2" s="2">
        <v>30</v>
      </c>
      <c r="C2" s="2">
        <v>20.5</v>
      </c>
      <c r="D2" s="2">
        <v>20.5</v>
      </c>
      <c r="E2" s="2">
        <v>7</v>
      </c>
      <c r="F2" s="2">
        <v>8</v>
      </c>
      <c r="G2" s="2">
        <f>(C2*D2*E2)/61023.744</f>
        <v>0.0482066455968352</v>
      </c>
      <c r="H2" s="3">
        <f>G2*2*3</f>
        <v>0.289239873581011</v>
      </c>
      <c r="I2" s="6">
        <f>IF(L2&lt;120,5,10)</f>
        <v>5</v>
      </c>
      <c r="J2" s="7">
        <f>B2+H2+I2</f>
        <v>35.289239873581</v>
      </c>
      <c r="K2" s="8">
        <f>L2*0.15</f>
        <v>6.22750588235294</v>
      </c>
      <c r="L2" s="7">
        <f>35.2892/0.85</f>
        <v>41.5167058823529</v>
      </c>
      <c r="M2" s="9">
        <f>(J2+K2)/0.85*1.1</f>
        <v>53.7275533312087</v>
      </c>
    </row>
    <row r="3" spans="1:13">
      <c r="A3" s="2" t="s">
        <v>14</v>
      </c>
      <c r="B3" s="2">
        <v>45</v>
      </c>
      <c r="C3" s="2">
        <v>30</v>
      </c>
      <c r="D3" s="2">
        <v>18.5</v>
      </c>
      <c r="E3" s="2">
        <v>6.25</v>
      </c>
      <c r="F3" s="2">
        <v>20.5</v>
      </c>
      <c r="G3" s="2">
        <f>(C3*D3*E3)/61023.744</f>
        <v>0.0568426283382416</v>
      </c>
      <c r="H3" s="3">
        <f>G3*2*3</f>
        <v>0.34105577002945</v>
      </c>
      <c r="I3" s="6">
        <f>IF(L3&lt;120,5,10)</f>
        <v>5</v>
      </c>
      <c r="J3" s="7">
        <f>B3+H3+I3</f>
        <v>50.3410557700294</v>
      </c>
      <c r="K3" s="8">
        <f>L3*0.15</f>
        <v>8.88372352941176</v>
      </c>
      <c r="L3" s="7">
        <f>50.3411/0.85</f>
        <v>59.2248235294118</v>
      </c>
      <c r="M3" s="9">
        <f>(J3+K3)/0.85*1.1</f>
        <v>76.643832034571</v>
      </c>
    </row>
    <row r="4" spans="1:13">
      <c r="A4" s="2" t="s">
        <v>15</v>
      </c>
      <c r="B4" s="2">
        <v>20.5</v>
      </c>
      <c r="C4" s="2">
        <v>23</v>
      </c>
      <c r="D4" s="2">
        <v>22.75</v>
      </c>
      <c r="E4" s="2">
        <v>4.75</v>
      </c>
      <c r="F4" s="2">
        <v>14.5</v>
      </c>
      <c r="G4" s="2">
        <f>(C4*D4*E4)/61023.744</f>
        <v>0.0407290234437271</v>
      </c>
      <c r="H4" s="3">
        <f>G4*2*3</f>
        <v>0.244374140662363</v>
      </c>
      <c r="I4" s="6">
        <f>IF(L4&lt;120,5,10)</f>
        <v>5</v>
      </c>
      <c r="J4" s="7">
        <f>B4+H4+I4</f>
        <v>25.7443741406624</v>
      </c>
      <c r="K4" s="8">
        <f>L4*0.15</f>
        <v>4.54312941176471</v>
      </c>
      <c r="L4" s="7">
        <f>25.7444/0.85</f>
        <v>30.2875294117647</v>
      </c>
      <c r="M4" s="9">
        <f>(J4+K4)/0.85*1.1</f>
        <v>39.1955928325527</v>
      </c>
    </row>
    <row r="5" spans="1:13">
      <c r="A5" s="2" t="s">
        <v>16</v>
      </c>
      <c r="B5" s="2">
        <v>163</v>
      </c>
      <c r="C5" s="2">
        <v>18</v>
      </c>
      <c r="D5" s="2">
        <v>81</v>
      </c>
      <c r="E5" s="2">
        <v>14.5</v>
      </c>
      <c r="F5" s="2">
        <v>105</v>
      </c>
      <c r="G5" s="2">
        <f>(C5*D5*E5)/61023.744</f>
        <v>0.346438920561806</v>
      </c>
      <c r="H5" s="3">
        <f>G5*2*3</f>
        <v>2.07863352337084</v>
      </c>
      <c r="I5" s="6">
        <f>IF(L5&lt;120,5,10)</f>
        <v>10</v>
      </c>
      <c r="J5" s="7">
        <f>B5+H5+I5</f>
        <v>175.078633523371</v>
      </c>
      <c r="K5" s="8">
        <f>L5*0.15</f>
        <v>30.0138705882353</v>
      </c>
      <c r="L5" s="7">
        <f>170.0786/0.85</f>
        <v>200.092470588235</v>
      </c>
      <c r="M5" s="9">
        <f>(J5+K5)/0.85*1.1</f>
        <v>265.413828850314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Shreya Tiwari</cp:lastModifiedBy>
  <dcterms:created xsi:type="dcterms:W3CDTF">2025-02-26T15:04:39Z</dcterms:created>
  <dcterms:modified xsi:type="dcterms:W3CDTF">2025-02-27T18:20:54Z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66843942A4684037B6049465F70C2AA9_11</vt:lpwstr>
  </property>
  <property fmtid="{D5CDD505-2E9C-101B-9397-08002B2CF9AE}" pid="3" name="KSOProductBuildVer">
    <vt:lpwstr>1033-12.2.0.19805</vt:lpwstr>
  </property>
</Properties>
</file>