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Sales " sheetId="1" r:id="rId1"/>
    <sheet name="Expenses" sheetId="2" r:id="rId2"/>
    <sheet name="Cash Flo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<sst xmlns="http://schemas.openxmlformats.org/spreadsheetml/2006/main" count="185" uniqueCount="36">
  <si>
    <t>Date</t>
  </si>
  <si>
    <t>Channel</t>
  </si>
  <si>
    <t>Sales</t>
  </si>
  <si>
    <t>Payment term (Days)</t>
  </si>
  <si>
    <t>Channel Commission</t>
  </si>
  <si>
    <t>Channel Commission(Amount)</t>
  </si>
  <si>
    <t>Payment Date</t>
  </si>
  <si>
    <t>Net Recieved</t>
  </si>
  <si>
    <t>Channel Commison</t>
  </si>
  <si>
    <t>Meesho</t>
  </si>
  <si>
    <t>Flipkart</t>
  </si>
  <si>
    <t>Amazon</t>
  </si>
  <si>
    <t>Cliq</t>
  </si>
  <si>
    <t>Myntra</t>
  </si>
  <si>
    <t>Snapdeal</t>
  </si>
  <si>
    <t>Expenses</t>
  </si>
  <si>
    <t>Amount</t>
  </si>
  <si>
    <t>Payment Term</t>
  </si>
  <si>
    <t>Payment Due Date</t>
  </si>
  <si>
    <t>Payment term</t>
  </si>
  <si>
    <t>LK Consultants</t>
  </si>
  <si>
    <t>Mamta industies</t>
  </si>
  <si>
    <t>MK Associates</t>
  </si>
  <si>
    <t>Microsoft</t>
  </si>
  <si>
    <t>RJ industries</t>
  </si>
  <si>
    <t>LML LTD</t>
  </si>
  <si>
    <t>Google</t>
  </si>
  <si>
    <t>Payment Date(Sales)</t>
  </si>
  <si>
    <t>Payment Due Date(Expenses)</t>
  </si>
  <si>
    <t>Week</t>
  </si>
  <si>
    <t>Week Number</t>
  </si>
  <si>
    <t>Total Inflow($)</t>
  </si>
  <si>
    <t>Total Outflow($)</t>
  </si>
  <si>
    <t xml:space="preserve">Net CashFlow($) </t>
  </si>
  <si>
    <t>Closing Balance</t>
  </si>
  <si>
    <t>Weekly profit/loss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</si>
</sst>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;@"/>
    <numFmt numFmtId="181" formatCode="_-[$$-C09]* #,##0.00_-;\-[$$-C09]* #,##0.00_-;_-[$$-C09]* &quot;-&quot;??_-;_-@_-"/>
    <numFmt numFmtId="182" formatCode="dd/mm/yyyy"/>
    <numFmt numFmtId="183" formatCode="d/m/yy;@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180" fontId="0" fillId="2" borderId="0" xfId="0" applyNumberFormat="1" applyFill="1"/>
    <xf numFmtId="181" fontId="0" fillId="0" borderId="0" xfId="0" applyNumberFormat="1"/>
    <xf numFmtId="180" fontId="0" fillId="0" borderId="0" xfId="0" applyNumberFormat="1"/>
    <xf numFmtId="177" fontId="0" fillId="0" borderId="0" xfId="2" applyFont="1"/>
    <xf numFmtId="182" fontId="0" fillId="0" borderId="0" xfId="0" applyNumberFormat="1" applyAlignment="1">
      <alignment wrapText="1"/>
    </xf>
    <xf numFmtId="0" fontId="0" fillId="0" borderId="0" xfId="0" applyAlignment="1">
      <alignment wrapText="1"/>
    </xf>
    <xf numFmtId="180" fontId="0" fillId="3" borderId="0" xfId="0" applyNumberFormat="1" applyFill="1"/>
    <xf numFmtId="180" fontId="0" fillId="4" borderId="0" xfId="0" applyNumberFormat="1" applyFill="1"/>
    <xf numFmtId="180" fontId="0" fillId="5" borderId="0" xfId="0" applyNumberFormat="1" applyFill="1"/>
    <xf numFmtId="180" fontId="0" fillId="6" borderId="0" xfId="0" applyNumberFormat="1" applyFill="1"/>
    <xf numFmtId="0" fontId="1" fillId="0" borderId="0" xfId="0" applyFont="1"/>
    <xf numFmtId="183" fontId="0" fillId="7" borderId="0" xfId="0" applyNumberFormat="1" applyFill="1" applyAlignment="1">
      <alignment wrapText="1"/>
    </xf>
    <xf numFmtId="183" fontId="0" fillId="8" borderId="0" xfId="0" applyNumberFormat="1" applyFill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82" fontId="0" fillId="0" borderId="0" xfId="0" applyNumberFormat="1" applyAlignment="1">
      <alignment horizontal="center"/>
    </xf>
    <xf numFmtId="182" fontId="0" fillId="0" borderId="0" xfId="0" applyNumberFormat="1"/>
    <xf numFmtId="10" fontId="0" fillId="0" borderId="0" xfId="0" applyNumberFormat="1" applyAlignment="1">
      <alignment wrapText="1"/>
    </xf>
    <xf numFmtId="177" fontId="0" fillId="0" borderId="0" xfId="0" applyNumberFormat="1"/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0" formatCode="General"/>
      <fill>
        <patternFill patternType="solid">
          <bgColor theme="9" tint="0.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4"/>
  <sheetViews>
    <sheetView tabSelected="1" workbookViewId="0">
      <selection activeCell="H2" sqref="H2"/>
    </sheetView>
  </sheetViews>
  <sheetFormatPr defaultColWidth="9" defaultRowHeight="14"/>
  <cols>
    <col min="1" max="1" width="10.425" customWidth="1"/>
    <col min="2" max="2" width="10.5666666666667" customWidth="1"/>
    <col min="3" max="3" width="10.7083333333333" customWidth="1"/>
    <col min="4" max="4" width="18.5" customWidth="1"/>
    <col min="5" max="5" width="18.8333333333333" customWidth="1"/>
    <col min="6" max="6" width="26.3333333333333" customWidth="1"/>
    <col min="7" max="7" width="12.25" customWidth="1"/>
    <col min="8" max="8" width="12.3333333333333" customWidth="1"/>
    <col min="9" max="9" width="12.1666666666667" customWidth="1"/>
    <col min="10" max="14" width="14" customWidth="1"/>
    <col min="15" max="15" width="11.1666666666667" style="16" customWidth="1"/>
    <col min="16" max="16" width="14" customWidth="1"/>
  </cols>
  <sheetData>
    <row r="1" ht="14.75" spans="1:1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7"/>
      <c r="K1" s="17"/>
      <c r="L1" s="17"/>
      <c r="M1" s="17"/>
      <c r="N1" s="2" t="s">
        <v>1</v>
      </c>
      <c r="O1" s="2" t="s">
        <v>3</v>
      </c>
      <c r="P1" s="2" t="s">
        <v>8</v>
      </c>
    </row>
    <row r="2" ht="14.75" spans="1:16">
      <c r="A2" s="19">
        <v>45577</v>
      </c>
      <c r="B2" s="16" t="s">
        <v>9</v>
      </c>
      <c r="C2" s="6">
        <v>239</v>
      </c>
      <c r="D2" s="8">
        <f>IF(B2="Flipkart",15,IF(B2="Amazon",10,IF(B2="Cliq",25,IF(B2="Myntra",30,IF(B2="Snapdeal",35,IF(B2="Meesho",5,""))))))</f>
        <v>5</v>
      </c>
      <c r="E2" s="20">
        <f>IF(B2="Flipkart",10%,IF(B2="Amazon",15%,IF(B2="Cliq",20%,IF(B2="Myntra",5%,IF(B2="Snapdeal",2.5%,IF(B2="Meesho",0%,""))))))</f>
        <v>0</v>
      </c>
      <c r="F2" s="21">
        <f>C2*E2</f>
        <v>0</v>
      </c>
      <c r="G2" s="19">
        <f>A2+D2</f>
        <v>45582</v>
      </c>
      <c r="H2" s="21">
        <f>C2-F2</f>
        <v>239</v>
      </c>
      <c r="J2" s="16"/>
      <c r="K2" s="16"/>
      <c r="L2" s="16"/>
      <c r="M2" s="16"/>
      <c r="N2" s="16" t="s">
        <v>10</v>
      </c>
      <c r="O2" s="16">
        <v>15</v>
      </c>
      <c r="P2" s="22">
        <v>0.1</v>
      </c>
    </row>
    <row r="3" spans="1:16">
      <c r="A3" s="19">
        <v>45580</v>
      </c>
      <c r="B3" s="16" t="s">
        <v>9</v>
      </c>
      <c r="C3" s="21">
        <v>1473</v>
      </c>
      <c r="D3" s="8">
        <f>IF(B3="Flipkart",15,IF(B3="Amazon",10,IF(B3="Cliq",25,IF(B3="Myntra",30,IF(B3="Snapdeal",35,IF(B3="Meesho",5,""))))))</f>
        <v>5</v>
      </c>
      <c r="E3" s="20">
        <f>IF(B3="Flipkart",10%,IF(B3="Amazon",15%,IF(B3="Cliq",20%,IF(B3="Myntra",5%,IF(B3="Snapdeal",2.5%,IF(B3="Meesho",0%,""))))))</f>
        <v>0</v>
      </c>
      <c r="F3" s="21">
        <f>C3*E3</f>
        <v>0</v>
      </c>
      <c r="G3" s="19">
        <f t="shared" ref="G3:G34" si="0">A3+D3</f>
        <v>45585</v>
      </c>
      <c r="H3" s="21">
        <f>C3-F3</f>
        <v>1473</v>
      </c>
      <c r="J3" s="16"/>
      <c r="K3" s="16"/>
      <c r="L3" s="16"/>
      <c r="M3" s="16"/>
      <c r="N3" s="16" t="s">
        <v>11</v>
      </c>
      <c r="O3" s="16">
        <v>10</v>
      </c>
      <c r="P3" s="22">
        <v>0.15</v>
      </c>
    </row>
    <row r="4" spans="1:16">
      <c r="A4" s="19">
        <v>45577</v>
      </c>
      <c r="B4" s="16" t="s">
        <v>11</v>
      </c>
      <c r="C4" s="6">
        <v>456</v>
      </c>
      <c r="D4" s="8">
        <f>IF(B4="Flipkart",15,IF(B4="Amazon",10,IF(B4="Cliq",25,IF(B4="Myntra",30,IF(B4="Snapdeal",35,IF(B4="Meesho",5,""))))))</f>
        <v>10</v>
      </c>
      <c r="E4" s="20">
        <f>IF(B4="Flipkart",10%,IF(B4="Amazon",15%,IF(B4="Cliq",20%,IF(B4="Myntra",5%,IF(B4="Snapdeal",2.5%,IF(B4="Meesho",0%,""))))))</f>
        <v>0.15</v>
      </c>
      <c r="F4" s="21">
        <f>C4*E4</f>
        <v>68.4</v>
      </c>
      <c r="G4" s="19">
        <f t="shared" si="0"/>
        <v>45587</v>
      </c>
      <c r="H4" s="21">
        <f>C4-F4</f>
        <v>387.6</v>
      </c>
      <c r="J4" s="16"/>
      <c r="K4" s="16"/>
      <c r="L4" s="16"/>
      <c r="M4" s="16"/>
      <c r="N4" s="16" t="s">
        <v>12</v>
      </c>
      <c r="O4" s="16">
        <v>25</v>
      </c>
      <c r="P4" s="22">
        <v>0.2</v>
      </c>
    </row>
    <row r="5" spans="1:16">
      <c r="A5" s="19">
        <v>45580</v>
      </c>
      <c r="B5" s="16" t="s">
        <v>11</v>
      </c>
      <c r="C5" s="21">
        <v>1690</v>
      </c>
      <c r="D5" s="8">
        <f>IF(B5="Flipkart",15,IF(B5="Amazon",10,IF(B5="Cliq",25,IF(B5="Myntra",30,IF(B5="Snapdeal",35,IF(B5="Meesho",5,""))))))</f>
        <v>10</v>
      </c>
      <c r="E5" s="20">
        <f>IF(B5="Flipkart",10%,IF(B5="Amazon",15%,IF(B5="Cliq",20%,IF(B5="Myntra",5%,IF(B5="Snapdeal",2.5%,IF(B5="Meesho",0%,""))))))</f>
        <v>0.15</v>
      </c>
      <c r="F5" s="21">
        <f>C5*E5</f>
        <v>253.5</v>
      </c>
      <c r="G5" s="19">
        <f t="shared" si="0"/>
        <v>45590</v>
      </c>
      <c r="H5" s="21">
        <f>C5-F5</f>
        <v>1436.5</v>
      </c>
      <c r="J5" s="16"/>
      <c r="K5" s="16"/>
      <c r="L5" s="16"/>
      <c r="M5" s="16"/>
      <c r="N5" s="16" t="s">
        <v>13</v>
      </c>
      <c r="O5" s="16">
        <v>30</v>
      </c>
      <c r="P5" s="22">
        <v>0.05</v>
      </c>
    </row>
    <row r="6" spans="1:16">
      <c r="A6" s="19">
        <v>45585</v>
      </c>
      <c r="B6" s="16" t="s">
        <v>9</v>
      </c>
      <c r="C6" s="21">
        <v>1384</v>
      </c>
      <c r="D6" s="8">
        <f>IF(B6="Flipkart",15,IF(B6="Amazon",10,IF(B6="Cliq",25,IF(B6="Myntra",30,IF(B6="Snapdeal",35,IF(B6="Meesho",5,""))))))</f>
        <v>5</v>
      </c>
      <c r="E6" s="20">
        <f>IF(B6="Flipkart",10%,IF(B6="Amazon",15%,IF(B6="Cliq",20%,IF(B6="Myntra",5%,IF(B6="Snapdeal",2.5%,IF(B6="Meesho",0%,""))))))</f>
        <v>0</v>
      </c>
      <c r="F6" s="21">
        <f>C6*E6</f>
        <v>0</v>
      </c>
      <c r="G6" s="19">
        <f t="shared" si="0"/>
        <v>45590</v>
      </c>
      <c r="H6" s="21">
        <f>C6-F6</f>
        <v>1384</v>
      </c>
      <c r="J6" s="16"/>
      <c r="K6" s="16"/>
      <c r="L6" s="16"/>
      <c r="M6" s="16"/>
      <c r="N6" s="16" t="s">
        <v>14</v>
      </c>
      <c r="O6" s="16">
        <v>35</v>
      </c>
      <c r="P6" s="23">
        <v>0.025</v>
      </c>
    </row>
    <row r="7" spans="1:16">
      <c r="A7" s="19">
        <v>45577</v>
      </c>
      <c r="B7" s="16" t="s">
        <v>10</v>
      </c>
      <c r="C7" s="6">
        <v>555</v>
      </c>
      <c r="D7" s="8">
        <f>IF(B7="Flipkart",15,IF(B7="Amazon",10,IF(B7="Cliq",25,IF(B7="Myntra",30,IF(B7="Snapdeal",35,IF(B7="Meesho",5,""))))))</f>
        <v>15</v>
      </c>
      <c r="E7" s="20">
        <f>IF(B7="Flipkart",10%,IF(B7="Amazon",15%,IF(B7="Cliq",20%,IF(B7="Myntra",5%,IF(B7="Snapdeal",2.5%,IF(B7="Meesho",0%,""))))))</f>
        <v>0.1</v>
      </c>
      <c r="F7" s="21">
        <f>C7*E7</f>
        <v>55.5</v>
      </c>
      <c r="G7" s="19">
        <f t="shared" si="0"/>
        <v>45592</v>
      </c>
      <c r="H7" s="21">
        <f>C7-F7</f>
        <v>499.5</v>
      </c>
      <c r="J7" s="16"/>
      <c r="K7" s="16"/>
      <c r="L7" s="16"/>
      <c r="M7" s="16"/>
      <c r="N7" s="16" t="s">
        <v>9</v>
      </c>
      <c r="O7" s="16">
        <v>5</v>
      </c>
      <c r="P7" s="22">
        <v>0</v>
      </c>
    </row>
    <row r="8" spans="1:14">
      <c r="A8" s="19">
        <v>45577</v>
      </c>
      <c r="B8" s="16" t="s">
        <v>10</v>
      </c>
      <c r="C8" s="21">
        <v>1789</v>
      </c>
      <c r="D8" s="8">
        <f>IF(B8="Flipkart",15,IF(B8="Amazon",10,IF(B8="Cliq",25,IF(B8="Myntra",30,IF(B8="Snapdeal",35,IF(B8="Meesho",5,""))))))</f>
        <v>15</v>
      </c>
      <c r="E8" s="20">
        <f>IF(B8="Flipkart",10%,IF(B8="Amazon",15%,IF(B8="Cliq",20%,IF(B8="Myntra",5%,IF(B8="Snapdeal",2.5%,IF(B8="Meesho",0%,""))))))</f>
        <v>0.1</v>
      </c>
      <c r="F8" s="21">
        <f>C8*E8</f>
        <v>178.9</v>
      </c>
      <c r="G8" s="19">
        <f t="shared" si="0"/>
        <v>45592</v>
      </c>
      <c r="H8" s="21">
        <f>C8-F8</f>
        <v>1610.1</v>
      </c>
      <c r="J8" s="16"/>
      <c r="K8" s="16"/>
      <c r="L8" s="16"/>
      <c r="M8" s="16"/>
      <c r="N8" s="16"/>
    </row>
    <row r="9" spans="1:14">
      <c r="A9" s="19">
        <v>45578</v>
      </c>
      <c r="B9" s="16" t="s">
        <v>10</v>
      </c>
      <c r="C9" s="21">
        <v>316</v>
      </c>
      <c r="D9" s="8">
        <f>IF(B9="Flipkart",15,IF(B9="Amazon",10,IF(B9="Cliq",25,IF(B9="Myntra",30,IF(B9="Snapdeal",35,IF(B9="Meesho",5,""))))))</f>
        <v>15</v>
      </c>
      <c r="E9" s="20">
        <f>IF(B9="Flipkart",10%,IF(B9="Amazon",15%,IF(B9="Cliq",20%,IF(B9="Myntra",5%,IF(B9="Snapdeal",2.5%,IF(B9="Meesho",0%,""))))))</f>
        <v>0.1</v>
      </c>
      <c r="F9" s="21">
        <f>C9*E9</f>
        <v>31.6</v>
      </c>
      <c r="G9" s="19">
        <f t="shared" si="0"/>
        <v>45593</v>
      </c>
      <c r="H9" s="21">
        <f>C9-F9</f>
        <v>284.4</v>
      </c>
      <c r="J9" s="16"/>
      <c r="K9" s="16"/>
      <c r="L9" s="16"/>
      <c r="M9" s="16"/>
      <c r="N9" s="16"/>
    </row>
    <row r="10" spans="1:14">
      <c r="A10" s="19">
        <v>45580</v>
      </c>
      <c r="B10" s="16" t="s">
        <v>10</v>
      </c>
      <c r="C10" s="21">
        <v>1700</v>
      </c>
      <c r="D10" s="8">
        <f>IF(B10="Flipkart",15,IF(B10="Amazon",10,IF(B10="Cliq",25,IF(B10="Myntra",30,IF(B10="Snapdeal",35,IF(B10="Meesho",5,""))))))</f>
        <v>15</v>
      </c>
      <c r="E10" s="20">
        <f>IF(B10="Flipkart",10%,IF(B10="Amazon",15%,IF(B10="Cliq",20%,IF(B10="Myntra",5%,IF(B10="Snapdeal",2.5%,IF(B10="Meesho",0%,""))))))</f>
        <v>0.1</v>
      </c>
      <c r="F10" s="21">
        <f>C10*E10</f>
        <v>170</v>
      </c>
      <c r="G10" s="19">
        <f t="shared" si="0"/>
        <v>45595</v>
      </c>
      <c r="H10" s="21">
        <f>C10-F10</f>
        <v>1530</v>
      </c>
      <c r="J10" s="16"/>
      <c r="K10" s="16"/>
      <c r="L10" s="16"/>
      <c r="M10" s="16"/>
      <c r="N10" s="16"/>
    </row>
    <row r="11" spans="1:10">
      <c r="A11" s="19">
        <v>45585</v>
      </c>
      <c r="B11" s="16" t="s">
        <v>11</v>
      </c>
      <c r="C11" s="21">
        <v>1601</v>
      </c>
      <c r="D11" s="8">
        <f>IF(B11="Flipkart",15,IF(B11="Amazon",10,IF(B11="Cliq",25,IF(B11="Myntra",30,IF(B11="Snapdeal",35,IF(B11="Meesho",5,""))))))</f>
        <v>10</v>
      </c>
      <c r="E11" s="20">
        <f>IF(B11="Flipkart",10%,IF(B11="Amazon",15%,IF(B11="Cliq",20%,IF(B11="Myntra",5%,IF(B11="Snapdeal",2.5%,IF(B11="Meesho",0%,""))))))</f>
        <v>0.15</v>
      </c>
      <c r="F11" s="21">
        <f>C11*E11</f>
        <v>240.15</v>
      </c>
      <c r="G11" s="19">
        <f t="shared" si="0"/>
        <v>45595</v>
      </c>
      <c r="H11" s="21">
        <f>C11-F11</f>
        <v>1360.85</v>
      </c>
      <c r="J11" s="16"/>
    </row>
    <row r="12" spans="1:10">
      <c r="A12" s="19">
        <v>45585</v>
      </c>
      <c r="B12" s="16" t="s">
        <v>11</v>
      </c>
      <c r="C12" s="21">
        <v>1601</v>
      </c>
      <c r="D12" s="8">
        <f>IF(B12="Flipkart",15,IF(B12="Amazon",10,IF(B12="Cliq",25,IF(B12="Myntra",30,IF(B12="Snapdeal",35,IF(B12="Meesho",5,""))))))</f>
        <v>10</v>
      </c>
      <c r="E12" s="20">
        <f>IF(B12="Flipkart",10%,IF(B12="Amazon",15%,IF(B12="Cliq",20%,IF(B12="Myntra",5%,IF(B12="Snapdeal",2.5%,IF(B12="Meesho",0%,""))))))</f>
        <v>0.15</v>
      </c>
      <c r="F12" s="21">
        <f>C12*E12</f>
        <v>240.15</v>
      </c>
      <c r="G12" s="19">
        <f t="shared" si="0"/>
        <v>45595</v>
      </c>
      <c r="H12" s="21">
        <f>C12-F12</f>
        <v>1360.85</v>
      </c>
      <c r="J12" s="16"/>
    </row>
    <row r="13" spans="1:10">
      <c r="A13" s="19">
        <v>45594</v>
      </c>
      <c r="B13" s="16" t="s">
        <v>9</v>
      </c>
      <c r="C13" s="21">
        <v>1384</v>
      </c>
      <c r="D13" s="8">
        <f>IF(B13="Flipkart",15,IF(B13="Amazon",10,IF(B13="Cliq",25,IF(B13="Myntra",30,IF(B13="Snapdeal",35,IF(B13="Meesho",5,""))))))</f>
        <v>5</v>
      </c>
      <c r="E13" s="20">
        <f>IF(B13="Flipkart",10%,IF(B13="Amazon",15%,IF(B13="Cliq",20%,IF(B13="Myntra",5%,IF(B13="Snapdeal",2.5%,IF(B13="Meesho",0%,""))))))</f>
        <v>0</v>
      </c>
      <c r="F13" s="21">
        <f>C13*E13</f>
        <v>0</v>
      </c>
      <c r="G13" s="19">
        <f t="shared" si="0"/>
        <v>45599</v>
      </c>
      <c r="H13" s="21">
        <f>C13-F13</f>
        <v>1384</v>
      </c>
      <c r="J13" s="16"/>
    </row>
    <row r="14" spans="1:10">
      <c r="A14" s="19">
        <v>45585</v>
      </c>
      <c r="B14" s="16" t="s">
        <v>10</v>
      </c>
      <c r="C14" s="21">
        <v>1700</v>
      </c>
      <c r="D14" s="8">
        <f>IF(B14="Flipkart",15,IF(B14="Amazon",10,IF(B14="Cliq",25,IF(B14="Myntra",30,IF(B14="Snapdeal",35,IF(B14="Meesho",5,""))))))</f>
        <v>15</v>
      </c>
      <c r="E14" s="20">
        <f>IF(B14="Flipkart",10%,IF(B14="Amazon",15%,IF(B14="Cliq",20%,IF(B14="Myntra",5%,IF(B14="Snapdeal",2.5%,IF(B14="Meesho",0%,""))))))</f>
        <v>0.1</v>
      </c>
      <c r="F14" s="21">
        <f>C14*E14</f>
        <v>170</v>
      </c>
      <c r="G14" s="19">
        <f t="shared" si="0"/>
        <v>45600</v>
      </c>
      <c r="H14" s="21">
        <f>C14-F14</f>
        <v>1530</v>
      </c>
      <c r="J14" s="16"/>
    </row>
    <row r="15" spans="1:10">
      <c r="A15" s="19">
        <v>45577</v>
      </c>
      <c r="B15" s="16" t="s">
        <v>12</v>
      </c>
      <c r="C15" s="6">
        <v>875</v>
      </c>
      <c r="D15" s="8">
        <f>IF(B15="Flipkart",15,IF(B15="Amazon",10,IF(B15="Cliq",25,IF(B15="Myntra",30,IF(B15="Snapdeal",35,IF(B15="Meesho",5,""))))))</f>
        <v>25</v>
      </c>
      <c r="E15" s="20">
        <f>IF(B15="Flipkart",10%,IF(B15="Amazon",15%,IF(B15="Cliq",20%,IF(B15="Myntra",5%,IF(B15="Snapdeal",2.5%,IF(B15="Meesho",0%,""))))))</f>
        <v>0.2</v>
      </c>
      <c r="F15" s="21">
        <f>C15*E15</f>
        <v>175</v>
      </c>
      <c r="G15" s="19">
        <f t="shared" si="0"/>
        <v>45602</v>
      </c>
      <c r="H15" s="21">
        <f>C15-F15</f>
        <v>700</v>
      </c>
      <c r="J15" s="16"/>
    </row>
    <row r="16" spans="1:10">
      <c r="A16" s="19">
        <v>45578</v>
      </c>
      <c r="B16" s="16" t="s">
        <v>12</v>
      </c>
      <c r="C16" s="21">
        <v>419</v>
      </c>
      <c r="D16" s="8">
        <f>IF(B16="Flipkart",15,IF(B16="Amazon",10,IF(B16="Cliq",25,IF(B16="Myntra",30,IF(B16="Snapdeal",35,IF(B16="Meesho",5,""))))))</f>
        <v>25</v>
      </c>
      <c r="E16" s="20">
        <f>IF(B16="Flipkart",10%,IF(B16="Amazon",15%,IF(B16="Cliq",20%,IF(B16="Myntra",5%,IF(B16="Snapdeal",2.5%,IF(B16="Meesho",0%,""))))))</f>
        <v>0.2</v>
      </c>
      <c r="F16" s="21">
        <f>C16*E16</f>
        <v>83.8</v>
      </c>
      <c r="G16" s="19">
        <f t="shared" si="0"/>
        <v>45603</v>
      </c>
      <c r="H16" s="21">
        <f>C16-F16</f>
        <v>335.2</v>
      </c>
      <c r="J16" s="16"/>
    </row>
    <row r="17" spans="1:10">
      <c r="A17" s="19">
        <v>45580</v>
      </c>
      <c r="B17" s="16" t="s">
        <v>12</v>
      </c>
      <c r="C17" s="21">
        <v>2109</v>
      </c>
      <c r="D17" s="8">
        <f>IF(B17="Flipkart",15,IF(B17="Amazon",10,IF(B17="Cliq",25,IF(B17="Myntra",30,IF(B17="Snapdeal",35,IF(B17="Meesho",5,""))))))</f>
        <v>25</v>
      </c>
      <c r="E17" s="20">
        <f>IF(B17="Flipkart",10%,IF(B17="Amazon",15%,IF(B17="Cliq",20%,IF(B17="Myntra",5%,IF(B17="Snapdeal",2.5%,IF(B17="Meesho",0%,""))))))</f>
        <v>0.2</v>
      </c>
      <c r="F17" s="21">
        <f>C17*E17</f>
        <v>421.8</v>
      </c>
      <c r="G17" s="19">
        <f t="shared" si="0"/>
        <v>45605</v>
      </c>
      <c r="H17" s="21">
        <f>C17-F17</f>
        <v>1687.2</v>
      </c>
      <c r="J17" s="16"/>
    </row>
    <row r="18" spans="1:8">
      <c r="A18" s="19">
        <v>45600</v>
      </c>
      <c r="B18" s="16" t="s">
        <v>9</v>
      </c>
      <c r="C18" s="6">
        <v>239</v>
      </c>
      <c r="D18" s="8">
        <f>IF(B18="Flipkart",15,IF(B18="Amazon",10,IF(B18="Cliq",25,IF(B18="Myntra",30,IF(B18="Snapdeal",35,IF(B18="Meesho",5,""))))))</f>
        <v>5</v>
      </c>
      <c r="E18" s="20">
        <f>IF(B18="Flipkart",10%,IF(B18="Amazon",15%,IF(B18="Cliq",20%,IF(B18="Myntra",5%,IF(B18="Snapdeal",2.5%,IF(B18="Meesho",0%,""))))))</f>
        <v>0</v>
      </c>
      <c r="F18" s="21">
        <f>C18*E18</f>
        <v>0</v>
      </c>
      <c r="G18" s="19">
        <f t="shared" si="0"/>
        <v>45605</v>
      </c>
      <c r="H18" s="21">
        <f>C18-F18</f>
        <v>239</v>
      </c>
    </row>
    <row r="19" spans="1:8">
      <c r="A19" s="19">
        <v>45577</v>
      </c>
      <c r="B19" s="16" t="s">
        <v>13</v>
      </c>
      <c r="C19" s="6">
        <v>32</v>
      </c>
      <c r="D19" s="8">
        <f>IF(B19="Flipkart",15,IF(B19="Amazon",10,IF(B19="Cliq",25,IF(B19="Myntra",30,IF(B19="Snapdeal",35,IF(B19="Meesho",5,""))))))</f>
        <v>30</v>
      </c>
      <c r="E19" s="20">
        <f>IF(B19="Flipkart",10%,IF(B19="Amazon",15%,IF(B19="Cliq",20%,IF(B19="Myntra",5%,IF(B19="Snapdeal",2.5%,IF(B19="Meesho",0%,""))))))</f>
        <v>0.05</v>
      </c>
      <c r="F19" s="21">
        <f>C19*E19</f>
        <v>1.6</v>
      </c>
      <c r="G19" s="19">
        <f t="shared" si="0"/>
        <v>45607</v>
      </c>
      <c r="H19" s="21">
        <f>C19-F19</f>
        <v>30.4</v>
      </c>
    </row>
    <row r="20" spans="1:8">
      <c r="A20" s="19">
        <v>45603</v>
      </c>
      <c r="B20" s="16" t="s">
        <v>9</v>
      </c>
      <c r="C20" s="21">
        <v>1473</v>
      </c>
      <c r="D20" s="8">
        <f>IF(B20="Flipkart",15,IF(B20="Amazon",10,IF(B20="Cliq",25,IF(B20="Myntra",30,IF(B20="Snapdeal",35,IF(B20="Meesho",5,""))))))</f>
        <v>5</v>
      </c>
      <c r="E20" s="20">
        <f>IF(B20="Flipkart",10%,IF(B20="Amazon",15%,IF(B20="Cliq",20%,IF(B20="Myntra",5%,IF(B20="Snapdeal",2.5%,IF(B20="Meesho",0%,""))))))</f>
        <v>0</v>
      </c>
      <c r="F20" s="21">
        <f>C20*E20</f>
        <v>0</v>
      </c>
      <c r="G20" s="19">
        <f t="shared" si="0"/>
        <v>45608</v>
      </c>
      <c r="H20" s="21">
        <f>C20-F20</f>
        <v>1473</v>
      </c>
    </row>
    <row r="21" spans="1:8">
      <c r="A21" s="19">
        <v>45580</v>
      </c>
      <c r="B21" s="16" t="s">
        <v>13</v>
      </c>
      <c r="C21" s="21">
        <v>1266</v>
      </c>
      <c r="D21" s="8">
        <f>IF(B21="Flipkart",15,IF(B21="Amazon",10,IF(B21="Cliq",25,IF(B21="Myntra",30,IF(B21="Snapdeal",35,IF(B21="Meesho",5,""))))))</f>
        <v>30</v>
      </c>
      <c r="E21" s="20">
        <f>IF(B21="Flipkart",10%,IF(B21="Amazon",15%,IF(B21="Cliq",20%,IF(B21="Myntra",5%,IF(B21="Snapdeal",2.5%,IF(B21="Meesho",0%,""))))))</f>
        <v>0.05</v>
      </c>
      <c r="F21" s="21">
        <f>C21*E21</f>
        <v>63.3</v>
      </c>
      <c r="G21" s="19">
        <f t="shared" si="0"/>
        <v>45610</v>
      </c>
      <c r="H21" s="21">
        <f>C21-F21</f>
        <v>1202.7</v>
      </c>
    </row>
    <row r="22" spans="1:8">
      <c r="A22" s="19">
        <v>45585</v>
      </c>
      <c r="B22" s="16" t="s">
        <v>12</v>
      </c>
      <c r="C22" s="21">
        <v>2020</v>
      </c>
      <c r="D22" s="8">
        <f>IF(B22="Flipkart",15,IF(B22="Amazon",10,IF(B22="Cliq",25,IF(B22="Myntra",30,IF(B22="Snapdeal",35,IF(B22="Meesho",5,""))))))</f>
        <v>25</v>
      </c>
      <c r="E22" s="20">
        <f>IF(B22="Flipkart",10%,IF(B22="Amazon",15%,IF(B22="Cliq",20%,IF(B22="Myntra",5%,IF(B22="Snapdeal",2.5%,IF(B22="Meesho",0%,""))))))</f>
        <v>0.2</v>
      </c>
      <c r="F22" s="21">
        <f>C22*E22</f>
        <v>404</v>
      </c>
      <c r="G22" s="19">
        <f t="shared" si="0"/>
        <v>45610</v>
      </c>
      <c r="H22" s="21">
        <f>C22-F22</f>
        <v>1616</v>
      </c>
    </row>
    <row r="23" spans="1:8">
      <c r="A23" s="19">
        <v>45585</v>
      </c>
      <c r="B23" s="16" t="s">
        <v>12</v>
      </c>
      <c r="C23" s="21">
        <v>2020</v>
      </c>
      <c r="D23" s="8">
        <f>IF(B23="Flipkart",15,IF(B23="Amazon",10,IF(B23="Cliq",25,IF(B23="Myntra",30,IF(B23="Snapdeal",35,IF(B23="Meesho",5,""))))))</f>
        <v>25</v>
      </c>
      <c r="E23" s="20">
        <f>IF(B23="Flipkart",10%,IF(B23="Amazon",15%,IF(B23="Cliq",20%,IF(B23="Myntra",5%,IF(B23="Snapdeal",2.5%,IF(B23="Meesho",0%,""))))))</f>
        <v>0.2</v>
      </c>
      <c r="F23" s="21">
        <f>C23*E23</f>
        <v>404</v>
      </c>
      <c r="G23" s="19">
        <f t="shared" si="0"/>
        <v>45610</v>
      </c>
      <c r="H23" s="21">
        <f>C23-F23</f>
        <v>1616</v>
      </c>
    </row>
    <row r="24" spans="1:8">
      <c r="A24" s="19">
        <v>45600</v>
      </c>
      <c r="B24" s="16" t="s">
        <v>11</v>
      </c>
      <c r="C24" s="6">
        <v>456</v>
      </c>
      <c r="D24" s="8">
        <f>IF(B24="Flipkart",15,IF(B24="Amazon",10,IF(B24="Cliq",25,IF(B24="Myntra",30,IF(B24="Snapdeal",35,IF(B24="Meesho",5,""))))))</f>
        <v>10</v>
      </c>
      <c r="E24" s="20">
        <f>IF(B24="Flipkart",10%,IF(B24="Amazon",15%,IF(B24="Cliq",20%,IF(B24="Myntra",5%,IF(B24="Snapdeal",2.5%,IF(B24="Meesho",0%,""))))))</f>
        <v>0.15</v>
      </c>
      <c r="F24" s="21">
        <f>C24*E24</f>
        <v>68.4</v>
      </c>
      <c r="G24" s="19">
        <f t="shared" si="0"/>
        <v>45610</v>
      </c>
      <c r="H24" s="21">
        <f>C24-F24</f>
        <v>387.6</v>
      </c>
    </row>
    <row r="25" spans="1:8">
      <c r="A25" s="19">
        <v>45577</v>
      </c>
      <c r="B25" s="16" t="s">
        <v>14</v>
      </c>
      <c r="C25" s="6">
        <v>456</v>
      </c>
      <c r="D25" s="8">
        <f>IF(B25="Flipkart",15,IF(B25="Amazon",10,IF(B25="Cliq",25,IF(B25="Myntra",30,IF(B25="Snapdeal",35,IF(B25="Meesho",5,""))))))</f>
        <v>35</v>
      </c>
      <c r="E25" s="20">
        <f>IF(B25="Flipkart",10%,IF(B25="Amazon",15%,IF(B25="Cliq",20%,IF(B25="Myntra",5%,IF(B25="Snapdeal",2.5%,IF(B25="Meesho",0%,""))))))</f>
        <v>0.025</v>
      </c>
      <c r="F25" s="21">
        <f>C25*E25</f>
        <v>11.4</v>
      </c>
      <c r="G25" s="19">
        <f t="shared" si="0"/>
        <v>45612</v>
      </c>
      <c r="H25" s="21">
        <f>C25-F25</f>
        <v>444.6</v>
      </c>
    </row>
    <row r="26" spans="1:8">
      <c r="A26" s="19">
        <v>45578</v>
      </c>
      <c r="B26" s="16" t="s">
        <v>14</v>
      </c>
      <c r="C26" s="21">
        <v>424</v>
      </c>
      <c r="D26" s="8">
        <f>IF(B26="Flipkart",15,IF(B26="Amazon",10,IF(B26="Cliq",25,IF(B26="Myntra",30,IF(B26="Snapdeal",35,IF(B26="Meesho",5,""))))))</f>
        <v>35</v>
      </c>
      <c r="E26" s="20">
        <f>IF(B26="Flipkart",10%,IF(B26="Amazon",15%,IF(B26="Cliq",20%,IF(B26="Myntra",5%,IF(B26="Snapdeal",2.5%,IF(B26="Meesho",0%,""))))))</f>
        <v>0.025</v>
      </c>
      <c r="F26" s="21">
        <f>C26*E26</f>
        <v>10.6</v>
      </c>
      <c r="G26" s="19">
        <f t="shared" si="0"/>
        <v>45613</v>
      </c>
      <c r="H26" s="21">
        <f>C26-F26</f>
        <v>413.4</v>
      </c>
    </row>
    <row r="27" spans="1:8">
      <c r="A27" s="19">
        <v>45603</v>
      </c>
      <c r="B27" s="16" t="s">
        <v>11</v>
      </c>
      <c r="C27" s="21">
        <v>1690</v>
      </c>
      <c r="D27" s="8">
        <f>IF(B27="Flipkart",15,IF(B27="Amazon",10,IF(B27="Cliq",25,IF(B27="Myntra",30,IF(B27="Snapdeal",35,IF(B27="Meesho",5,""))))))</f>
        <v>10</v>
      </c>
      <c r="E27" s="20">
        <f>IF(B27="Flipkart",10%,IF(B27="Amazon",15%,IF(B27="Cliq",20%,IF(B27="Myntra",5%,IF(B27="Snapdeal",2.5%,IF(B27="Meesho",0%,""))))))</f>
        <v>0.15</v>
      </c>
      <c r="F27" s="21">
        <f>C27*E27</f>
        <v>253.5</v>
      </c>
      <c r="G27" s="19">
        <f t="shared" si="0"/>
        <v>45613</v>
      </c>
      <c r="H27" s="21">
        <f>C27-F27</f>
        <v>1436.5</v>
      </c>
    </row>
    <row r="28" spans="1:8">
      <c r="A28" s="19">
        <v>45608</v>
      </c>
      <c r="B28" s="16" t="s">
        <v>9</v>
      </c>
      <c r="C28" s="21">
        <v>1384</v>
      </c>
      <c r="D28" s="8">
        <f>IF(B28="Flipkart",15,IF(B28="Amazon",10,IF(B28="Cliq",25,IF(B28="Myntra",30,IF(B28="Snapdeal",35,IF(B28="Meesho",5,""))))))</f>
        <v>5</v>
      </c>
      <c r="E28" s="20">
        <f>IF(B28="Flipkart",10%,IF(B28="Amazon",15%,IF(B28="Cliq",20%,IF(B28="Myntra",5%,IF(B28="Snapdeal",2.5%,IF(B28="Meesho",0%,""))))))</f>
        <v>0</v>
      </c>
      <c r="F28" s="21">
        <f>C28*E28</f>
        <v>0</v>
      </c>
      <c r="G28" s="19">
        <f t="shared" si="0"/>
        <v>45613</v>
      </c>
      <c r="H28" s="21">
        <f>C28-F28</f>
        <v>1384</v>
      </c>
    </row>
    <row r="29" spans="1:8">
      <c r="A29" s="19">
        <v>45580</v>
      </c>
      <c r="B29" s="16" t="s">
        <v>14</v>
      </c>
      <c r="C29" s="21">
        <v>1690</v>
      </c>
      <c r="D29" s="8">
        <f>IF(B29="Flipkart",15,IF(B29="Amazon",10,IF(B29="Cliq",25,IF(B29="Myntra",30,IF(B29="Snapdeal",35,IF(B29="Meesho",5,""))))))</f>
        <v>35</v>
      </c>
      <c r="E29" s="20">
        <f>IF(B29="Flipkart",10%,IF(B29="Amazon",15%,IF(B29="Cliq",20%,IF(B29="Myntra",5%,IF(B29="Snapdeal",2.5%,IF(B29="Meesho",0%,""))))))</f>
        <v>0.025</v>
      </c>
      <c r="F29" s="21">
        <f>C29*E29</f>
        <v>42.25</v>
      </c>
      <c r="G29" s="19">
        <f t="shared" si="0"/>
        <v>45615</v>
      </c>
      <c r="H29" s="21">
        <f>C29-F29</f>
        <v>1647.75</v>
      </c>
    </row>
    <row r="30" spans="1:8">
      <c r="A30" s="19">
        <v>45585</v>
      </c>
      <c r="B30" s="16" t="s">
        <v>13</v>
      </c>
      <c r="C30" s="21">
        <v>1177</v>
      </c>
      <c r="D30" s="8">
        <f>IF(B30="Flipkart",15,IF(B30="Amazon",10,IF(B30="Cliq",25,IF(B30="Myntra",30,IF(B30="Snapdeal",35,IF(B30="Meesho",5,""))))))</f>
        <v>30</v>
      </c>
      <c r="E30" s="20">
        <f>IF(B30="Flipkart",10%,IF(B30="Amazon",15%,IF(B30="Cliq",20%,IF(B30="Myntra",5%,IF(B30="Snapdeal",2.5%,IF(B30="Meesho",0%,""))))))</f>
        <v>0.05</v>
      </c>
      <c r="F30" s="21">
        <f>C30*E30</f>
        <v>58.85</v>
      </c>
      <c r="G30" s="19">
        <f t="shared" si="0"/>
        <v>45615</v>
      </c>
      <c r="H30" s="21">
        <f>C30-F30</f>
        <v>1118.15</v>
      </c>
    </row>
    <row r="31" spans="1:8">
      <c r="A31" s="19">
        <v>45585</v>
      </c>
      <c r="B31" s="16" t="s">
        <v>13</v>
      </c>
      <c r="C31" s="21">
        <v>1177</v>
      </c>
      <c r="D31" s="8">
        <f>IF(B31="Flipkart",15,IF(B31="Amazon",10,IF(B31="Cliq",25,IF(B31="Myntra",30,IF(B31="Snapdeal",35,IF(B31="Meesho",5,""))))))</f>
        <v>30</v>
      </c>
      <c r="E31" s="20">
        <f>IF(B31="Flipkart",10%,IF(B31="Amazon",15%,IF(B31="Cliq",20%,IF(B31="Myntra",5%,IF(B31="Snapdeal",2.5%,IF(B31="Meesho",0%,""))))))</f>
        <v>0.05</v>
      </c>
      <c r="F31" s="21">
        <f>C31*E31</f>
        <v>58.85</v>
      </c>
      <c r="G31" s="19">
        <f t="shared" si="0"/>
        <v>45615</v>
      </c>
      <c r="H31" s="21">
        <f>C31-F31</f>
        <v>1118.15</v>
      </c>
    </row>
    <row r="32" spans="1:8">
      <c r="A32" s="19">
        <v>45600</v>
      </c>
      <c r="B32" s="16" t="s">
        <v>10</v>
      </c>
      <c r="C32" s="6">
        <v>555</v>
      </c>
      <c r="D32" s="8">
        <f>IF(B32="Flipkart",15,IF(B32="Amazon",10,IF(B32="Cliq",25,IF(B32="Myntra",30,IF(B32="Snapdeal",35,IF(B32="Meesho",5,""))))))</f>
        <v>15</v>
      </c>
      <c r="E32" s="20">
        <f>IF(B32="Flipkart",10%,IF(B32="Amazon",15%,IF(B32="Cliq",20%,IF(B32="Myntra",5%,IF(B32="Snapdeal",2.5%,IF(B32="Meesho",0%,""))))))</f>
        <v>0.1</v>
      </c>
      <c r="F32" s="21">
        <f>C32*E32</f>
        <v>55.5</v>
      </c>
      <c r="G32" s="19">
        <f t="shared" si="0"/>
        <v>45615</v>
      </c>
      <c r="H32" s="21">
        <f>C32-F32</f>
        <v>499.5</v>
      </c>
    </row>
    <row r="33" spans="1:8">
      <c r="A33" s="19">
        <v>45600</v>
      </c>
      <c r="B33" s="16" t="s">
        <v>10</v>
      </c>
      <c r="C33" s="21">
        <v>1789</v>
      </c>
      <c r="D33" s="8">
        <f>IF(B33="Flipkart",15,IF(B33="Amazon",10,IF(B33="Cliq",25,IF(B33="Myntra",30,IF(B33="Snapdeal",35,IF(B33="Meesho",5,""))))))</f>
        <v>15</v>
      </c>
      <c r="E33" s="20">
        <f>IF(B33="Flipkart",10%,IF(B33="Amazon",15%,IF(B33="Cliq",20%,IF(B33="Myntra",5%,IF(B33="Snapdeal",2.5%,IF(B33="Meesho",0%,""))))))</f>
        <v>0.1</v>
      </c>
      <c r="F33" s="21">
        <f>C33*E33</f>
        <v>178.9</v>
      </c>
      <c r="G33" s="19">
        <f t="shared" si="0"/>
        <v>45615</v>
      </c>
      <c r="H33" s="21">
        <f>C33-F33</f>
        <v>1610.1</v>
      </c>
    </row>
    <row r="34" spans="1:8">
      <c r="A34" s="19">
        <v>45601</v>
      </c>
      <c r="B34" s="16" t="s">
        <v>10</v>
      </c>
      <c r="C34" s="21">
        <v>316</v>
      </c>
      <c r="D34" s="8">
        <f>IF(B34="Flipkart",15,IF(B34="Amazon",10,IF(B34="Cliq",25,IF(B34="Myntra",30,IF(B34="Snapdeal",35,IF(B34="Meesho",5,""))))))</f>
        <v>15</v>
      </c>
      <c r="E34" s="20">
        <f>IF(B34="Flipkart",10%,IF(B34="Amazon",15%,IF(B34="Cliq",20%,IF(B34="Myntra",5%,IF(B34="Snapdeal",2.5%,IF(B34="Meesho",0%,""))))))</f>
        <v>0.1</v>
      </c>
      <c r="F34" s="21">
        <f>C34*E34</f>
        <v>31.6</v>
      </c>
      <c r="G34" s="19">
        <f t="shared" si="0"/>
        <v>45616</v>
      </c>
      <c r="H34" s="21">
        <f>C34-F34</f>
        <v>284.4</v>
      </c>
    </row>
    <row r="35" spans="1:8">
      <c r="A35" s="19">
        <v>45603</v>
      </c>
      <c r="B35" s="16" t="s">
        <v>10</v>
      </c>
      <c r="C35" s="21">
        <v>1700</v>
      </c>
      <c r="D35" s="8">
        <f>IF(B35="Flipkart",15,IF(B35="Amazon",10,IF(B35="Cliq",25,IF(B35="Myntra",30,IF(B35="Snapdeal",35,IF(B35="Meesho",5,""))))))</f>
        <v>15</v>
      </c>
      <c r="E35" s="20">
        <f>IF(B35="Flipkart",10%,IF(B35="Amazon",15%,IF(B35="Cliq",20%,IF(B35="Myntra",5%,IF(B35="Snapdeal",2.5%,IF(B35="Meesho",0%,""))))))</f>
        <v>0.1</v>
      </c>
      <c r="F35" s="21">
        <f>C35*E35</f>
        <v>170</v>
      </c>
      <c r="G35" s="19">
        <f t="shared" ref="G35:G66" si="1">A35+D35</f>
        <v>45618</v>
      </c>
      <c r="H35" s="21">
        <f>C35-F35</f>
        <v>1530</v>
      </c>
    </row>
    <row r="36" spans="1:8">
      <c r="A36" s="19">
        <v>45608</v>
      </c>
      <c r="B36" s="16" t="s">
        <v>11</v>
      </c>
      <c r="C36" s="21">
        <v>1601</v>
      </c>
      <c r="D36" s="8">
        <f>IF(B36="Flipkart",15,IF(B36="Amazon",10,IF(B36="Cliq",25,IF(B36="Myntra",30,IF(B36="Snapdeal",35,IF(B36="Meesho",5,""))))))</f>
        <v>10</v>
      </c>
      <c r="E36" s="20">
        <f>IF(B36="Flipkart",10%,IF(B36="Amazon",15%,IF(B36="Cliq",20%,IF(B36="Myntra",5%,IF(B36="Snapdeal",2.5%,IF(B36="Meesho",0%,""))))))</f>
        <v>0.15</v>
      </c>
      <c r="F36" s="21">
        <f>C36*E36</f>
        <v>240.15</v>
      </c>
      <c r="G36" s="19">
        <f t="shared" si="1"/>
        <v>45618</v>
      </c>
      <c r="H36" s="21">
        <f>C36-F36</f>
        <v>1360.85</v>
      </c>
    </row>
    <row r="37" spans="1:8">
      <c r="A37" s="19">
        <v>45608</v>
      </c>
      <c r="B37" s="16" t="s">
        <v>11</v>
      </c>
      <c r="C37" s="21">
        <v>1601</v>
      </c>
      <c r="D37" s="8">
        <f>IF(B37="Flipkart",15,IF(B37="Amazon",10,IF(B37="Cliq",25,IF(B37="Myntra",30,IF(B37="Snapdeal",35,IF(B37="Meesho",5,""))))))</f>
        <v>10</v>
      </c>
      <c r="E37" s="20">
        <f>IF(B37="Flipkart",10%,IF(B37="Amazon",15%,IF(B37="Cliq",20%,IF(B37="Myntra",5%,IF(B37="Snapdeal",2.5%,IF(B37="Meesho",0%,""))))))</f>
        <v>0.15</v>
      </c>
      <c r="F37" s="21">
        <f>C37*E37</f>
        <v>240.15</v>
      </c>
      <c r="G37" s="19">
        <f t="shared" si="1"/>
        <v>45618</v>
      </c>
      <c r="H37" s="21">
        <f>C37-F37</f>
        <v>1360.85</v>
      </c>
    </row>
    <row r="38" spans="1:8">
      <c r="A38" s="19">
        <v>45585</v>
      </c>
      <c r="B38" s="16" t="s">
        <v>14</v>
      </c>
      <c r="C38" s="21">
        <v>1601</v>
      </c>
      <c r="D38" s="8">
        <f>IF(B38="Flipkart",15,IF(B38="Amazon",10,IF(B38="Cliq",25,IF(B38="Myntra",30,IF(B38="Snapdeal",35,IF(B38="Meesho",5,""))))))</f>
        <v>35</v>
      </c>
      <c r="E38" s="20">
        <f>IF(B38="Flipkart",10%,IF(B38="Amazon",15%,IF(B38="Cliq",20%,IF(B38="Myntra",5%,IF(B38="Snapdeal",2.5%,IF(B38="Meesho",0%,""))))))</f>
        <v>0.025</v>
      </c>
      <c r="F38" s="21">
        <f>C38*E38</f>
        <v>40.025</v>
      </c>
      <c r="G38" s="19">
        <f t="shared" si="1"/>
        <v>45620</v>
      </c>
      <c r="H38" s="21">
        <f>C38-F38</f>
        <v>1560.975</v>
      </c>
    </row>
    <row r="39" spans="1:8">
      <c r="A39" s="19">
        <v>45615</v>
      </c>
      <c r="B39" s="16" t="s">
        <v>9</v>
      </c>
      <c r="C39" s="21">
        <v>2461</v>
      </c>
      <c r="D39" s="8">
        <f>IF(B39="Flipkart",15,IF(B39="Amazon",10,IF(B39="Cliq",25,IF(B39="Myntra",30,IF(B39="Snapdeal",35,IF(B39="Meesho",5,""))))))</f>
        <v>5</v>
      </c>
      <c r="E39" s="20">
        <f>IF(B39="Flipkart",10%,IF(B39="Amazon",15%,IF(B39="Cliq",20%,IF(B39="Myntra",5%,IF(B39="Snapdeal",2.5%,IF(B39="Meesho",0%,""))))))</f>
        <v>0</v>
      </c>
      <c r="F39" s="21">
        <f>C39*E39</f>
        <v>0</v>
      </c>
      <c r="G39" s="19">
        <f t="shared" si="1"/>
        <v>45620</v>
      </c>
      <c r="H39" s="21">
        <f>C39-F39</f>
        <v>2461</v>
      </c>
    </row>
    <row r="40" spans="1:8">
      <c r="A40" s="19">
        <v>45617</v>
      </c>
      <c r="B40" s="16" t="s">
        <v>9</v>
      </c>
      <c r="C40" s="21">
        <v>1384</v>
      </c>
      <c r="D40" s="8">
        <f>IF(B40="Flipkart",15,IF(B40="Amazon",10,IF(B40="Cliq",25,IF(B40="Myntra",30,IF(B40="Snapdeal",35,IF(B40="Meesho",5,""))))))</f>
        <v>5</v>
      </c>
      <c r="E40" s="20">
        <f>IF(B40="Flipkart",10%,IF(B40="Amazon",15%,IF(B40="Cliq",20%,IF(B40="Myntra",5%,IF(B40="Snapdeal",2.5%,IF(B40="Meesho",0%,""))))))</f>
        <v>0</v>
      </c>
      <c r="F40" s="21">
        <f>C40*E40</f>
        <v>0</v>
      </c>
      <c r="G40" s="19">
        <f t="shared" si="1"/>
        <v>45622</v>
      </c>
      <c r="H40" s="21">
        <f>C40-F40</f>
        <v>1384</v>
      </c>
    </row>
    <row r="41" spans="1:8">
      <c r="A41" s="19">
        <v>45608</v>
      </c>
      <c r="B41" s="16" t="s">
        <v>10</v>
      </c>
      <c r="C41" s="21">
        <v>1700</v>
      </c>
      <c r="D41" s="8">
        <f>IF(B41="Flipkart",15,IF(B41="Amazon",10,IF(B41="Cliq",25,IF(B41="Myntra",30,IF(B41="Snapdeal",35,IF(B41="Meesho",5,""))))))</f>
        <v>15</v>
      </c>
      <c r="E41" s="20">
        <f>IF(B41="Flipkart",10%,IF(B41="Amazon",15%,IF(B41="Cliq",20%,IF(B41="Myntra",5%,IF(B41="Snapdeal",2.5%,IF(B41="Meesho",0%,""))))))</f>
        <v>0.1</v>
      </c>
      <c r="F41" s="21">
        <f>C41*E41</f>
        <v>170</v>
      </c>
      <c r="G41" s="19">
        <f t="shared" si="1"/>
        <v>45623</v>
      </c>
      <c r="H41" s="21">
        <f>C41-F41</f>
        <v>1530</v>
      </c>
    </row>
    <row r="42" spans="1:8">
      <c r="A42" s="19">
        <v>45618</v>
      </c>
      <c r="B42" s="16" t="s">
        <v>9</v>
      </c>
      <c r="C42" s="21">
        <v>3695</v>
      </c>
      <c r="D42" s="8">
        <f>IF(B42="Flipkart",15,IF(B42="Amazon",10,IF(B42="Cliq",25,IF(B42="Myntra",30,IF(B42="Snapdeal",35,IF(B42="Meesho",5,""))))))</f>
        <v>5</v>
      </c>
      <c r="E42" s="20">
        <f>IF(B42="Flipkart",10%,IF(B42="Amazon",15%,IF(B42="Cliq",20%,IF(B42="Myntra",5%,IF(B42="Snapdeal",2.5%,IF(B42="Meesho",0%,""))))))</f>
        <v>0</v>
      </c>
      <c r="F42" s="21">
        <f>C42*E42</f>
        <v>0</v>
      </c>
      <c r="G42" s="19">
        <f t="shared" si="1"/>
        <v>45623</v>
      </c>
      <c r="H42" s="21">
        <f>C42-F42</f>
        <v>3695</v>
      </c>
    </row>
    <row r="43" spans="1:8">
      <c r="A43" s="19">
        <v>45600</v>
      </c>
      <c r="B43" s="16" t="s">
        <v>12</v>
      </c>
      <c r="C43" s="6">
        <v>875</v>
      </c>
      <c r="D43" s="8">
        <f>IF(B43="Flipkart",15,IF(B43="Amazon",10,IF(B43="Cliq",25,IF(B43="Myntra",30,IF(B43="Snapdeal",35,IF(B43="Meesho",5,""))))))</f>
        <v>25</v>
      </c>
      <c r="E43" s="20">
        <f>IF(B43="Flipkart",10%,IF(B43="Amazon",15%,IF(B43="Cliq",20%,IF(B43="Myntra",5%,IF(B43="Snapdeal",2.5%,IF(B43="Meesho",0%,""))))))</f>
        <v>0.2</v>
      </c>
      <c r="F43" s="21">
        <f>C43*E43</f>
        <v>175</v>
      </c>
      <c r="G43" s="19">
        <f t="shared" si="1"/>
        <v>45625</v>
      </c>
      <c r="H43" s="21">
        <f>C43-F43</f>
        <v>700</v>
      </c>
    </row>
    <row r="44" spans="1:8">
      <c r="A44" s="19">
        <v>45615</v>
      </c>
      <c r="B44" s="16" t="s">
        <v>11</v>
      </c>
      <c r="C44" s="21">
        <v>2678</v>
      </c>
      <c r="D44" s="8">
        <f>IF(B44="Flipkart",15,IF(B44="Amazon",10,IF(B44="Cliq",25,IF(B44="Myntra",30,IF(B44="Snapdeal",35,IF(B44="Meesho",5,""))))))</f>
        <v>10</v>
      </c>
      <c r="E44" s="20">
        <f>IF(B44="Flipkart",10%,IF(B44="Amazon",15%,IF(B44="Cliq",20%,IF(B44="Myntra",5%,IF(B44="Snapdeal",2.5%,IF(B44="Meesho",0%,""))))))</f>
        <v>0.15</v>
      </c>
      <c r="F44" s="21">
        <f>C44*E44</f>
        <v>401.7</v>
      </c>
      <c r="G44" s="19">
        <f t="shared" si="1"/>
        <v>45625</v>
      </c>
      <c r="H44" s="21">
        <f>C44-F44</f>
        <v>2276.3</v>
      </c>
    </row>
    <row r="45" spans="1:8">
      <c r="A45" s="19">
        <v>45601</v>
      </c>
      <c r="B45" s="16" t="s">
        <v>12</v>
      </c>
      <c r="C45" s="21">
        <v>419</v>
      </c>
      <c r="D45" s="8">
        <f>IF(B45="Flipkart",15,IF(B45="Amazon",10,IF(B45="Cliq",25,IF(B45="Myntra",30,IF(B45="Snapdeal",35,IF(B45="Meesho",5,""))))))</f>
        <v>25</v>
      </c>
      <c r="E45" s="20">
        <f>IF(B45="Flipkart",10%,IF(B45="Amazon",15%,IF(B45="Cliq",20%,IF(B45="Myntra",5%,IF(B45="Snapdeal",2.5%,IF(B45="Meesho",0%,""))))))</f>
        <v>0.2</v>
      </c>
      <c r="F45" s="21">
        <f>C45*E45</f>
        <v>83.8</v>
      </c>
      <c r="G45" s="19">
        <f t="shared" si="1"/>
        <v>45626</v>
      </c>
      <c r="H45" s="21">
        <f>C45-F45</f>
        <v>335.2</v>
      </c>
    </row>
    <row r="46" spans="1:8">
      <c r="A46" s="19">
        <v>45603</v>
      </c>
      <c r="B46" s="16" t="s">
        <v>12</v>
      </c>
      <c r="C46" s="21">
        <v>2109</v>
      </c>
      <c r="D46" s="8">
        <f>IF(B46="Flipkart",15,IF(B46="Amazon",10,IF(B46="Cliq",25,IF(B46="Myntra",30,IF(B46="Snapdeal",35,IF(B46="Meesho",5,""))))))</f>
        <v>25</v>
      </c>
      <c r="E46" s="20">
        <f>IF(B46="Flipkart",10%,IF(B46="Amazon",15%,IF(B46="Cliq",20%,IF(B46="Myntra",5%,IF(B46="Snapdeal",2.5%,IF(B46="Meesho",0%,""))))))</f>
        <v>0.2</v>
      </c>
      <c r="F46" s="21">
        <f>C46*E46</f>
        <v>421.8</v>
      </c>
      <c r="G46" s="19">
        <f t="shared" si="1"/>
        <v>45628</v>
      </c>
      <c r="H46" s="21">
        <f>C46-F46</f>
        <v>1687.2</v>
      </c>
    </row>
    <row r="47" spans="1:8">
      <c r="A47" s="19">
        <v>45618</v>
      </c>
      <c r="B47" s="16" t="s">
        <v>11</v>
      </c>
      <c r="C47" s="21">
        <v>3912</v>
      </c>
      <c r="D47" s="8">
        <f>IF(B47="Flipkart",15,IF(B47="Amazon",10,IF(B47="Cliq",25,IF(B47="Myntra",30,IF(B47="Snapdeal",35,IF(B47="Meesho",5,""))))))</f>
        <v>10</v>
      </c>
      <c r="E47" s="20">
        <f>IF(B47="Flipkart",10%,IF(B47="Amazon",15%,IF(B47="Cliq",20%,IF(B47="Myntra",5%,IF(B47="Snapdeal",2.5%,IF(B47="Meesho",0%,""))))))</f>
        <v>0.15</v>
      </c>
      <c r="F47" s="21">
        <f>C47*E47</f>
        <v>586.8</v>
      </c>
      <c r="G47" s="19">
        <f t="shared" si="1"/>
        <v>45628</v>
      </c>
      <c r="H47" s="21">
        <f>C47-F47</f>
        <v>3325.2</v>
      </c>
    </row>
    <row r="48" spans="1:8">
      <c r="A48" s="19">
        <v>45623</v>
      </c>
      <c r="B48" s="16" t="s">
        <v>9</v>
      </c>
      <c r="C48" s="21">
        <v>3606</v>
      </c>
      <c r="D48" s="8">
        <f>IF(B48="Flipkart",15,IF(B48="Amazon",10,IF(B48="Cliq",25,IF(B48="Myntra",30,IF(B48="Snapdeal",35,IF(B48="Meesho",5,""))))))</f>
        <v>5</v>
      </c>
      <c r="E48" s="20">
        <f>IF(B48="Flipkart",10%,IF(B48="Amazon",15%,IF(B48="Cliq",20%,IF(B48="Myntra",5%,IF(B48="Snapdeal",2.5%,IF(B48="Meesho",0%,""))))))</f>
        <v>0</v>
      </c>
      <c r="F48" s="21">
        <f>C48*E48</f>
        <v>0</v>
      </c>
      <c r="G48" s="19">
        <f t="shared" si="1"/>
        <v>45628</v>
      </c>
      <c r="H48" s="21">
        <f>C48-F48</f>
        <v>3606</v>
      </c>
    </row>
    <row r="49" spans="1:8">
      <c r="A49" s="19">
        <v>45594</v>
      </c>
      <c r="B49" s="16" t="s">
        <v>14</v>
      </c>
      <c r="C49" s="21">
        <v>1601</v>
      </c>
      <c r="D49" s="8">
        <f>IF(B49="Flipkart",15,IF(B49="Amazon",10,IF(B49="Cliq",25,IF(B49="Myntra",30,IF(B49="Snapdeal",35,IF(B49="Meesho",5,""))))))</f>
        <v>35</v>
      </c>
      <c r="E49" s="20">
        <f>IF(B49="Flipkart",10%,IF(B49="Amazon",15%,IF(B49="Cliq",20%,IF(B49="Myntra",5%,IF(B49="Snapdeal",2.5%,IF(B49="Meesho",0%,""))))))</f>
        <v>0.025</v>
      </c>
      <c r="F49" s="21">
        <f>C49*E49</f>
        <v>40.025</v>
      </c>
      <c r="G49" s="19">
        <f t="shared" si="1"/>
        <v>45629</v>
      </c>
      <c r="H49" s="21">
        <f>C49-F49</f>
        <v>1560.975</v>
      </c>
    </row>
    <row r="50" spans="1:8">
      <c r="A50" s="19">
        <v>45600</v>
      </c>
      <c r="B50" s="16" t="s">
        <v>13</v>
      </c>
      <c r="C50" s="6">
        <v>32</v>
      </c>
      <c r="D50" s="8">
        <f>IF(B50="Flipkart",15,IF(B50="Amazon",10,IF(B50="Cliq",25,IF(B50="Myntra",30,IF(B50="Snapdeal",35,IF(B50="Meesho",5,""))))))</f>
        <v>30</v>
      </c>
      <c r="E50" s="20">
        <f>IF(B50="Flipkart",10%,IF(B50="Amazon",15%,IF(B50="Cliq",20%,IF(B50="Myntra",5%,IF(B50="Snapdeal",2.5%,IF(B50="Meesho",0%,""))))))</f>
        <v>0.05</v>
      </c>
      <c r="F50" s="21">
        <f>C50*E50</f>
        <v>1.6</v>
      </c>
      <c r="G50" s="19">
        <f t="shared" si="1"/>
        <v>45630</v>
      </c>
      <c r="H50" s="21">
        <f>C50-F50</f>
        <v>30.4</v>
      </c>
    </row>
    <row r="51" spans="1:8">
      <c r="A51" s="19">
        <v>45615</v>
      </c>
      <c r="B51" s="16" t="s">
        <v>10</v>
      </c>
      <c r="C51" s="21">
        <v>2777</v>
      </c>
      <c r="D51" s="8">
        <f>IF(B51="Flipkart",15,IF(B51="Amazon",10,IF(B51="Cliq",25,IF(B51="Myntra",30,IF(B51="Snapdeal",35,IF(B51="Meesho",5,""))))))</f>
        <v>15</v>
      </c>
      <c r="E51" s="20">
        <f>IF(B51="Flipkart",10%,IF(B51="Amazon",15%,IF(B51="Cliq",20%,IF(B51="Myntra",5%,IF(B51="Snapdeal",2.5%,IF(B51="Meesho",0%,""))))))</f>
        <v>0.1</v>
      </c>
      <c r="F51" s="21">
        <f>C51*E51</f>
        <v>277.7</v>
      </c>
      <c r="G51" s="19">
        <f t="shared" si="1"/>
        <v>45630</v>
      </c>
      <c r="H51" s="21">
        <f>C51-F51</f>
        <v>2499.3</v>
      </c>
    </row>
    <row r="52" spans="1:8">
      <c r="A52" s="19">
        <v>45615</v>
      </c>
      <c r="B52" s="16" t="s">
        <v>10</v>
      </c>
      <c r="C52" s="21">
        <v>4011</v>
      </c>
      <c r="D52" s="8">
        <f>IF(B52="Flipkart",15,IF(B52="Amazon",10,IF(B52="Cliq",25,IF(B52="Myntra",30,IF(B52="Snapdeal",35,IF(B52="Meesho",5,""))))))</f>
        <v>15</v>
      </c>
      <c r="E52" s="20">
        <f>IF(B52="Flipkart",10%,IF(B52="Amazon",15%,IF(B52="Cliq",20%,IF(B52="Myntra",5%,IF(B52="Snapdeal",2.5%,IF(B52="Meesho",0%,""))))))</f>
        <v>0.1</v>
      </c>
      <c r="F52" s="21">
        <f>C52*E52</f>
        <v>401.1</v>
      </c>
      <c r="G52" s="19">
        <f t="shared" si="1"/>
        <v>45630</v>
      </c>
      <c r="H52" s="21">
        <f>C52-F52</f>
        <v>3609.9</v>
      </c>
    </row>
    <row r="53" spans="1:8">
      <c r="A53" s="19">
        <v>45616</v>
      </c>
      <c r="B53" s="16" t="s">
        <v>10</v>
      </c>
      <c r="C53" s="21">
        <v>2538</v>
      </c>
      <c r="D53" s="8">
        <f>IF(B53="Flipkart",15,IF(B53="Amazon",10,IF(B53="Cliq",25,IF(B53="Myntra",30,IF(B53="Snapdeal",35,IF(B53="Meesho",5,""))))))</f>
        <v>15</v>
      </c>
      <c r="E53" s="20">
        <f>IF(B53="Flipkart",10%,IF(B53="Amazon",15%,IF(B53="Cliq",20%,IF(B53="Myntra",5%,IF(B53="Snapdeal",2.5%,IF(B53="Meesho",0%,""))))))</f>
        <v>0.1</v>
      </c>
      <c r="F53" s="21">
        <f>C53*E53</f>
        <v>253.8</v>
      </c>
      <c r="G53" s="19">
        <f t="shared" si="1"/>
        <v>45631</v>
      </c>
      <c r="H53" s="21">
        <f>C53-F53</f>
        <v>2284.2</v>
      </c>
    </row>
    <row r="54" spans="1:8">
      <c r="A54" s="19">
        <v>45603</v>
      </c>
      <c r="B54" s="16" t="s">
        <v>13</v>
      </c>
      <c r="C54" s="21">
        <v>1266</v>
      </c>
      <c r="D54" s="8">
        <f>IF(B54="Flipkart",15,IF(B54="Amazon",10,IF(B54="Cliq",25,IF(B54="Myntra",30,IF(B54="Snapdeal",35,IF(B54="Meesho",5,""))))))</f>
        <v>30</v>
      </c>
      <c r="E54" s="20">
        <f>IF(B54="Flipkart",10%,IF(B54="Amazon",15%,IF(B54="Cliq",20%,IF(B54="Myntra",5%,IF(B54="Snapdeal",2.5%,IF(B54="Meesho",0%,""))))))</f>
        <v>0.05</v>
      </c>
      <c r="F54" s="21">
        <f>C54*E54</f>
        <v>63.3</v>
      </c>
      <c r="G54" s="19">
        <f t="shared" si="1"/>
        <v>45633</v>
      </c>
      <c r="H54" s="21">
        <f>C54-F54</f>
        <v>1202.7</v>
      </c>
    </row>
    <row r="55" spans="1:8">
      <c r="A55" s="19">
        <v>45608</v>
      </c>
      <c r="B55" s="16" t="s">
        <v>12</v>
      </c>
      <c r="C55" s="21">
        <v>2020</v>
      </c>
      <c r="D55" s="8">
        <f>IF(B55="Flipkart",15,IF(B55="Amazon",10,IF(B55="Cliq",25,IF(B55="Myntra",30,IF(B55="Snapdeal",35,IF(B55="Meesho",5,""))))))</f>
        <v>25</v>
      </c>
      <c r="E55" s="20">
        <f>IF(B55="Flipkart",10%,IF(B55="Amazon",15%,IF(B55="Cliq",20%,IF(B55="Myntra",5%,IF(B55="Snapdeal",2.5%,IF(B55="Meesho",0%,""))))))</f>
        <v>0.2</v>
      </c>
      <c r="F55" s="21">
        <f>C55*E55</f>
        <v>404</v>
      </c>
      <c r="G55" s="19">
        <f t="shared" si="1"/>
        <v>45633</v>
      </c>
      <c r="H55" s="21">
        <f>C55-F55</f>
        <v>1616</v>
      </c>
    </row>
    <row r="56" spans="1:8">
      <c r="A56" s="19">
        <v>45608</v>
      </c>
      <c r="B56" s="16" t="s">
        <v>12</v>
      </c>
      <c r="C56" s="21">
        <v>2020</v>
      </c>
      <c r="D56" s="8">
        <f>IF(B56="Flipkart",15,IF(B56="Amazon",10,IF(B56="Cliq",25,IF(B56="Myntra",30,IF(B56="Snapdeal",35,IF(B56="Meesho",5,""))))))</f>
        <v>25</v>
      </c>
      <c r="E56" s="20">
        <f>IF(B56="Flipkart",10%,IF(B56="Amazon",15%,IF(B56="Cliq",20%,IF(B56="Myntra",5%,IF(B56="Snapdeal",2.5%,IF(B56="Meesho",0%,""))))))</f>
        <v>0.2</v>
      </c>
      <c r="F56" s="21">
        <f>C56*E56</f>
        <v>404</v>
      </c>
      <c r="G56" s="19">
        <f t="shared" si="1"/>
        <v>45633</v>
      </c>
      <c r="H56" s="21">
        <f>C56-F56</f>
        <v>1616</v>
      </c>
    </row>
    <row r="57" spans="1:8">
      <c r="A57" s="19">
        <v>45618</v>
      </c>
      <c r="B57" s="16" t="s">
        <v>10</v>
      </c>
      <c r="C57" s="21">
        <v>3922</v>
      </c>
      <c r="D57" s="8">
        <f>IF(B57="Flipkart",15,IF(B57="Amazon",10,IF(B57="Cliq",25,IF(B57="Myntra",30,IF(B57="Snapdeal",35,IF(B57="Meesho",5,""))))))</f>
        <v>15</v>
      </c>
      <c r="E57" s="20">
        <f>IF(B57="Flipkart",10%,IF(B57="Amazon",15%,IF(B57="Cliq",20%,IF(B57="Myntra",5%,IF(B57="Snapdeal",2.5%,IF(B57="Meesho",0%,""))))))</f>
        <v>0.1</v>
      </c>
      <c r="F57" s="21">
        <f>C57*E57</f>
        <v>392.2</v>
      </c>
      <c r="G57" s="19">
        <f t="shared" si="1"/>
        <v>45633</v>
      </c>
      <c r="H57" s="21">
        <f>C57-F57</f>
        <v>3529.8</v>
      </c>
    </row>
    <row r="58" spans="1:8">
      <c r="A58" s="19">
        <v>45623</v>
      </c>
      <c r="B58" s="16" t="s">
        <v>11</v>
      </c>
      <c r="C58" s="21">
        <v>3823</v>
      </c>
      <c r="D58" s="8">
        <f>IF(B58="Flipkart",15,IF(B58="Amazon",10,IF(B58="Cliq",25,IF(B58="Myntra",30,IF(B58="Snapdeal",35,IF(B58="Meesho",5,""))))))</f>
        <v>10</v>
      </c>
      <c r="E58" s="20">
        <f>IF(B58="Flipkart",10%,IF(B58="Amazon",15%,IF(B58="Cliq",20%,IF(B58="Myntra",5%,IF(B58="Snapdeal",2.5%,IF(B58="Meesho",0%,""))))))</f>
        <v>0.15</v>
      </c>
      <c r="F58" s="21">
        <f>C58*E58</f>
        <v>573.45</v>
      </c>
      <c r="G58" s="19">
        <f t="shared" si="1"/>
        <v>45633</v>
      </c>
      <c r="H58" s="21">
        <f>C58-F58</f>
        <v>3249.55</v>
      </c>
    </row>
    <row r="59" spans="1:8">
      <c r="A59" s="19">
        <v>45623</v>
      </c>
      <c r="B59" s="16" t="s">
        <v>11</v>
      </c>
      <c r="C59" s="21">
        <v>3823</v>
      </c>
      <c r="D59" s="8">
        <f>IF(B59="Flipkart",15,IF(B59="Amazon",10,IF(B59="Cliq",25,IF(B59="Myntra",30,IF(B59="Snapdeal",35,IF(B59="Meesho",5,""))))))</f>
        <v>10</v>
      </c>
      <c r="E59" s="20">
        <f>IF(B59="Flipkart",10%,IF(B59="Amazon",15%,IF(B59="Cliq",20%,IF(B59="Myntra",5%,IF(B59="Snapdeal",2.5%,IF(B59="Meesho",0%,""))))))</f>
        <v>0.15</v>
      </c>
      <c r="F59" s="21">
        <f>C59*E59</f>
        <v>573.45</v>
      </c>
      <c r="G59" s="19">
        <f t="shared" si="1"/>
        <v>45633</v>
      </c>
      <c r="H59" s="21">
        <f>C59-F59</f>
        <v>3249.55</v>
      </c>
    </row>
    <row r="60" spans="1:8">
      <c r="A60" s="19">
        <v>45600</v>
      </c>
      <c r="B60" s="16" t="s">
        <v>14</v>
      </c>
      <c r="C60" s="6">
        <v>456</v>
      </c>
      <c r="D60" s="8">
        <f>IF(B60="Flipkart",15,IF(B60="Amazon",10,IF(B60="Cliq",25,IF(B60="Myntra",30,IF(B60="Snapdeal",35,IF(B60="Meesho",5,""))))))</f>
        <v>35</v>
      </c>
      <c r="E60" s="20">
        <f>IF(B60="Flipkart",10%,IF(B60="Amazon",15%,IF(B60="Cliq",20%,IF(B60="Myntra",5%,IF(B60="Snapdeal",2.5%,IF(B60="Meesho",0%,""))))))</f>
        <v>0.025</v>
      </c>
      <c r="F60" s="21">
        <f>C60*E60</f>
        <v>11.4</v>
      </c>
      <c r="G60" s="19">
        <f t="shared" si="1"/>
        <v>45635</v>
      </c>
      <c r="H60" s="21">
        <f>C60-F60</f>
        <v>444.6</v>
      </c>
    </row>
    <row r="61" spans="1:8">
      <c r="A61" s="19">
        <v>45601</v>
      </c>
      <c r="B61" s="16" t="s">
        <v>14</v>
      </c>
      <c r="C61" s="21">
        <v>424</v>
      </c>
      <c r="D61" s="8">
        <f>IF(B61="Flipkart",15,IF(B61="Amazon",10,IF(B61="Cliq",25,IF(B61="Myntra",30,IF(B61="Snapdeal",35,IF(B61="Meesho",5,""))))))</f>
        <v>35</v>
      </c>
      <c r="E61" s="20">
        <f>IF(B61="Flipkart",10%,IF(B61="Amazon",15%,IF(B61="Cliq",20%,IF(B61="Myntra",5%,IF(B61="Snapdeal",2.5%,IF(B61="Meesho",0%,""))))))</f>
        <v>0.025</v>
      </c>
      <c r="F61" s="21">
        <f>C61*E61</f>
        <v>10.6</v>
      </c>
      <c r="G61" s="19">
        <f t="shared" si="1"/>
        <v>45636</v>
      </c>
      <c r="H61" s="21">
        <f>C61-F61</f>
        <v>413.4</v>
      </c>
    </row>
    <row r="62" spans="1:8">
      <c r="A62" s="19">
        <v>45632</v>
      </c>
      <c r="B62" s="16" t="s">
        <v>9</v>
      </c>
      <c r="C62" s="21">
        <v>3606</v>
      </c>
      <c r="D62" s="8">
        <f>IF(B62="Flipkart",15,IF(B62="Amazon",10,IF(B62="Cliq",25,IF(B62="Myntra",30,IF(B62="Snapdeal",35,IF(B62="Meesho",5,""))))))</f>
        <v>5</v>
      </c>
      <c r="E62" s="20">
        <f>IF(B62="Flipkart",10%,IF(B62="Amazon",15%,IF(B62="Cliq",20%,IF(B62="Myntra",5%,IF(B62="Snapdeal",2.5%,IF(B62="Meesho",0%,""))))))</f>
        <v>0</v>
      </c>
      <c r="F62" s="21">
        <f>C62*E62</f>
        <v>0</v>
      </c>
      <c r="G62" s="19">
        <f t="shared" si="1"/>
        <v>45637</v>
      </c>
      <c r="H62" s="21">
        <f>C62-F62</f>
        <v>3606</v>
      </c>
    </row>
    <row r="63" spans="1:8">
      <c r="A63" s="19">
        <v>45603</v>
      </c>
      <c r="B63" s="16" t="s">
        <v>14</v>
      </c>
      <c r="C63" s="21">
        <v>1690</v>
      </c>
      <c r="D63" s="8">
        <f>IF(B63="Flipkart",15,IF(B63="Amazon",10,IF(B63="Cliq",25,IF(B63="Myntra",30,IF(B63="Snapdeal",35,IF(B63="Meesho",5,""))))))</f>
        <v>35</v>
      </c>
      <c r="E63" s="20">
        <f>IF(B63="Flipkart",10%,IF(B63="Amazon",15%,IF(B63="Cliq",20%,IF(B63="Myntra",5%,IF(B63="Snapdeal",2.5%,IF(B63="Meesho",0%,""))))))</f>
        <v>0.025</v>
      </c>
      <c r="F63" s="21">
        <f>C63*E63</f>
        <v>42.25</v>
      </c>
      <c r="G63" s="19">
        <f t="shared" si="1"/>
        <v>45638</v>
      </c>
      <c r="H63" s="21">
        <f>C63-F63</f>
        <v>1647.75</v>
      </c>
    </row>
    <row r="64" spans="1:8">
      <c r="A64" s="19">
        <v>45608</v>
      </c>
      <c r="B64" s="16" t="s">
        <v>13</v>
      </c>
      <c r="C64" s="21">
        <v>1177</v>
      </c>
      <c r="D64" s="8">
        <f>IF(B64="Flipkart",15,IF(B64="Amazon",10,IF(B64="Cliq",25,IF(B64="Myntra",30,IF(B64="Snapdeal",35,IF(B64="Meesho",5,""))))))</f>
        <v>30</v>
      </c>
      <c r="E64" s="20">
        <f>IF(B64="Flipkart",10%,IF(B64="Amazon",15%,IF(B64="Cliq",20%,IF(B64="Myntra",5%,IF(B64="Snapdeal",2.5%,IF(B64="Meesho",0%,""))))))</f>
        <v>0.05</v>
      </c>
      <c r="F64" s="21">
        <f>C64*E64</f>
        <v>58.85</v>
      </c>
      <c r="G64" s="19">
        <f t="shared" si="1"/>
        <v>45638</v>
      </c>
      <c r="H64" s="21">
        <f>C64-F64</f>
        <v>1118.15</v>
      </c>
    </row>
    <row r="65" spans="1:8">
      <c r="A65" s="19">
        <v>45608</v>
      </c>
      <c r="B65" s="16" t="s">
        <v>13</v>
      </c>
      <c r="C65" s="21">
        <v>1177</v>
      </c>
      <c r="D65" s="8">
        <f>IF(B65="Flipkart",15,IF(B65="Amazon",10,IF(B65="Cliq",25,IF(B65="Myntra",30,IF(B65="Snapdeal",35,IF(B65="Meesho",5,""))))))</f>
        <v>30</v>
      </c>
      <c r="E65" s="20">
        <f>IF(B65="Flipkart",10%,IF(B65="Amazon",15%,IF(B65="Cliq",20%,IF(B65="Myntra",5%,IF(B65="Snapdeal",2.5%,IF(B65="Meesho",0%,""))))))</f>
        <v>0.05</v>
      </c>
      <c r="F65" s="21">
        <f>C65*E65</f>
        <v>58.85</v>
      </c>
      <c r="G65" s="19">
        <f t="shared" si="1"/>
        <v>45638</v>
      </c>
      <c r="H65" s="21">
        <f>C65-F65</f>
        <v>1118.15</v>
      </c>
    </row>
    <row r="66" spans="1:8">
      <c r="A66" s="19">
        <v>45623</v>
      </c>
      <c r="B66" s="16" t="s">
        <v>10</v>
      </c>
      <c r="C66" s="21">
        <v>3922</v>
      </c>
      <c r="D66" s="8">
        <f>IF(B66="Flipkart",15,IF(B66="Amazon",10,IF(B66="Cliq",25,IF(B66="Myntra",30,IF(B66="Snapdeal",35,IF(B66="Meesho",5,""))))))</f>
        <v>15</v>
      </c>
      <c r="E66" s="20">
        <f>IF(B66="Flipkart",10%,IF(B66="Amazon",15%,IF(B66="Cliq",20%,IF(B66="Myntra",5%,IF(B66="Snapdeal",2.5%,IF(B66="Meesho",0%,""))))))</f>
        <v>0.1</v>
      </c>
      <c r="F66" s="21">
        <f>C66*E66</f>
        <v>392.2</v>
      </c>
      <c r="G66" s="19">
        <f t="shared" si="1"/>
        <v>45638</v>
      </c>
      <c r="H66" s="21">
        <f>C66-F66</f>
        <v>3529.8</v>
      </c>
    </row>
    <row r="67" spans="1:8">
      <c r="A67" s="19">
        <v>45615</v>
      </c>
      <c r="B67" s="16" t="s">
        <v>12</v>
      </c>
      <c r="C67" s="21">
        <v>3097</v>
      </c>
      <c r="D67" s="8">
        <f>IF(B67="Flipkart",15,IF(B67="Amazon",10,IF(B67="Cliq",25,IF(B67="Myntra",30,IF(B67="Snapdeal",35,IF(B67="Meesho",5,""))))))</f>
        <v>25</v>
      </c>
      <c r="E67" s="20">
        <f>IF(B67="Flipkart",10%,IF(B67="Amazon",15%,IF(B67="Cliq",20%,IF(B67="Myntra",5%,IF(B67="Snapdeal",2.5%,IF(B67="Meesho",0%,""))))))</f>
        <v>0.2</v>
      </c>
      <c r="F67" s="21">
        <f>C67*E67</f>
        <v>619.4</v>
      </c>
      <c r="G67" s="19">
        <f t="shared" ref="G67:G98" si="2">A67+D67</f>
        <v>45640</v>
      </c>
      <c r="H67" s="21">
        <f>C67-F67</f>
        <v>2477.6</v>
      </c>
    </row>
    <row r="68" spans="1:8">
      <c r="A68" s="19">
        <v>45616</v>
      </c>
      <c r="B68" s="16" t="s">
        <v>12</v>
      </c>
      <c r="C68" s="21">
        <v>2641</v>
      </c>
      <c r="D68" s="8">
        <f>IF(B68="Flipkart",15,IF(B68="Amazon",10,IF(B68="Cliq",25,IF(B68="Myntra",30,IF(B68="Snapdeal",35,IF(B68="Meesho",5,""))))))</f>
        <v>25</v>
      </c>
      <c r="E68" s="20">
        <f>IF(B68="Flipkart",10%,IF(B68="Amazon",15%,IF(B68="Cliq",20%,IF(B68="Myntra",5%,IF(B68="Snapdeal",2.5%,IF(B68="Meesho",0%,""))))))</f>
        <v>0.2</v>
      </c>
      <c r="F68" s="21">
        <f>C68*E68</f>
        <v>528.2</v>
      </c>
      <c r="G68" s="19">
        <f t="shared" si="2"/>
        <v>45641</v>
      </c>
      <c r="H68" s="21">
        <f>C68-F68</f>
        <v>2112.8</v>
      </c>
    </row>
    <row r="69" spans="1:8">
      <c r="A69" s="19">
        <v>45608</v>
      </c>
      <c r="B69" s="16" t="s">
        <v>14</v>
      </c>
      <c r="C69" s="21">
        <v>1601</v>
      </c>
      <c r="D69" s="8">
        <f>IF(B69="Flipkart",15,IF(B69="Amazon",10,IF(B69="Cliq",25,IF(B69="Myntra",30,IF(B69="Snapdeal",35,IF(B69="Meesho",5,""))))))</f>
        <v>35</v>
      </c>
      <c r="E69" s="20">
        <f>IF(B69="Flipkart",10%,IF(B69="Amazon",15%,IF(B69="Cliq",20%,IF(B69="Myntra",5%,IF(B69="Snapdeal",2.5%,IF(B69="Meesho",0%,""))))))</f>
        <v>0.025</v>
      </c>
      <c r="F69" s="21">
        <f>C69*E69</f>
        <v>40.025</v>
      </c>
      <c r="G69" s="19">
        <f t="shared" si="2"/>
        <v>45643</v>
      </c>
      <c r="H69" s="21">
        <f>C69-F69</f>
        <v>1560.975</v>
      </c>
    </row>
    <row r="70" spans="1:8">
      <c r="A70" s="19">
        <v>45618</v>
      </c>
      <c r="B70" s="16" t="s">
        <v>12</v>
      </c>
      <c r="C70" s="21">
        <v>4331</v>
      </c>
      <c r="D70" s="8">
        <f>IF(B70="Flipkart",15,IF(B70="Amazon",10,IF(B70="Cliq",25,IF(B70="Myntra",30,IF(B70="Snapdeal",35,IF(B70="Meesho",5,""))))))</f>
        <v>25</v>
      </c>
      <c r="E70" s="20">
        <f>IF(B70="Flipkart",10%,IF(B70="Amazon",15%,IF(B70="Cliq",20%,IF(B70="Myntra",5%,IF(B70="Snapdeal",2.5%,IF(B70="Meesho",0%,""))))))</f>
        <v>0.2</v>
      </c>
      <c r="F70" s="21">
        <f>C70*E70</f>
        <v>866.2</v>
      </c>
      <c r="G70" s="19">
        <f t="shared" si="2"/>
        <v>45643</v>
      </c>
      <c r="H70" s="21">
        <f>C70-F70</f>
        <v>3464.8</v>
      </c>
    </row>
    <row r="71" spans="1:8">
      <c r="A71" s="19">
        <v>45615</v>
      </c>
      <c r="B71" s="16" t="s">
        <v>13</v>
      </c>
      <c r="C71" s="21">
        <v>2254</v>
      </c>
      <c r="D71" s="8">
        <f>IF(B71="Flipkart",15,IF(B71="Amazon",10,IF(B71="Cliq",25,IF(B71="Myntra",30,IF(B71="Snapdeal",35,IF(B71="Meesho",5,""))))))</f>
        <v>30</v>
      </c>
      <c r="E71" s="20">
        <f>IF(B71="Flipkart",10%,IF(B71="Amazon",15%,IF(B71="Cliq",20%,IF(B71="Myntra",5%,IF(B71="Snapdeal",2.5%,IF(B71="Meesho",0%,""))))))</f>
        <v>0.05</v>
      </c>
      <c r="F71" s="21">
        <f>C71*E71</f>
        <v>112.7</v>
      </c>
      <c r="G71" s="19">
        <f t="shared" si="2"/>
        <v>45645</v>
      </c>
      <c r="H71" s="21">
        <f>C71-F71</f>
        <v>2141.3</v>
      </c>
    </row>
    <row r="72" spans="1:8">
      <c r="A72" s="19">
        <v>45618</v>
      </c>
      <c r="B72" s="16" t="s">
        <v>13</v>
      </c>
      <c r="C72" s="21">
        <v>3488</v>
      </c>
      <c r="D72" s="8">
        <f>IF(B72="Flipkart",15,IF(B72="Amazon",10,IF(B72="Cliq",25,IF(B72="Myntra",30,IF(B72="Snapdeal",35,IF(B72="Meesho",5,""))))))</f>
        <v>30</v>
      </c>
      <c r="E72" s="20">
        <f>IF(B72="Flipkart",10%,IF(B72="Amazon",15%,IF(B72="Cliq",20%,IF(B72="Myntra",5%,IF(B72="Snapdeal",2.5%,IF(B72="Meesho",0%,""))))))</f>
        <v>0.05</v>
      </c>
      <c r="F72" s="21">
        <f>C72*E72</f>
        <v>174.4</v>
      </c>
      <c r="G72" s="19">
        <f t="shared" si="2"/>
        <v>45648</v>
      </c>
      <c r="H72" s="21">
        <f>C72-F72</f>
        <v>3313.6</v>
      </c>
    </row>
    <row r="73" spans="1:8">
      <c r="A73" s="19">
        <v>45623</v>
      </c>
      <c r="B73" s="16" t="s">
        <v>12</v>
      </c>
      <c r="C73" s="21">
        <v>4242</v>
      </c>
      <c r="D73" s="8">
        <f>IF(B73="Flipkart",15,IF(B73="Amazon",10,IF(B73="Cliq",25,IF(B73="Myntra",30,IF(B73="Snapdeal",35,IF(B73="Meesho",5,""))))))</f>
        <v>25</v>
      </c>
      <c r="E73" s="20">
        <f>IF(B73="Flipkart",10%,IF(B73="Amazon",15%,IF(B73="Cliq",20%,IF(B73="Myntra",5%,IF(B73="Snapdeal",2.5%,IF(B73="Meesho",0%,""))))))</f>
        <v>0.2</v>
      </c>
      <c r="F73" s="21">
        <f>C73*E73</f>
        <v>848.4</v>
      </c>
      <c r="G73" s="19">
        <f t="shared" si="2"/>
        <v>45648</v>
      </c>
      <c r="H73" s="21">
        <f>C73-F73</f>
        <v>3393.6</v>
      </c>
    </row>
    <row r="74" spans="1:8">
      <c r="A74" s="19">
        <v>45623</v>
      </c>
      <c r="B74" s="16" t="s">
        <v>12</v>
      </c>
      <c r="C74" s="21">
        <v>4242</v>
      </c>
      <c r="D74" s="8">
        <f>IF(B74="Flipkart",15,IF(B74="Amazon",10,IF(B74="Cliq",25,IF(B74="Myntra",30,IF(B74="Snapdeal",35,IF(B74="Meesho",5,""))))))</f>
        <v>25</v>
      </c>
      <c r="E74" s="20">
        <f>IF(B74="Flipkart",10%,IF(B74="Amazon",15%,IF(B74="Cliq",20%,IF(B74="Myntra",5%,IF(B74="Snapdeal",2.5%,IF(B74="Meesho",0%,""))))))</f>
        <v>0.2</v>
      </c>
      <c r="F74" s="21">
        <f>C74*E74</f>
        <v>848.4</v>
      </c>
      <c r="G74" s="19">
        <f t="shared" si="2"/>
        <v>45648</v>
      </c>
      <c r="H74" s="21">
        <f>C74-F74</f>
        <v>3393.6</v>
      </c>
    </row>
    <row r="75" spans="1:8">
      <c r="A75" s="19">
        <v>45615</v>
      </c>
      <c r="B75" s="16" t="s">
        <v>14</v>
      </c>
      <c r="C75" s="21">
        <v>2678</v>
      </c>
      <c r="D75" s="8">
        <f>IF(B75="Flipkart",15,IF(B75="Amazon",10,IF(B75="Cliq",25,IF(B75="Myntra",30,IF(B75="Snapdeal",35,IF(B75="Meesho",5,""))))))</f>
        <v>35</v>
      </c>
      <c r="E75" s="20">
        <f>IF(B75="Flipkart",10%,IF(B75="Amazon",15%,IF(B75="Cliq",20%,IF(B75="Myntra",5%,IF(B75="Snapdeal",2.5%,IF(B75="Meesho",0%,""))))))</f>
        <v>0.025</v>
      </c>
      <c r="F75" s="21">
        <f>C75*E75</f>
        <v>66.95</v>
      </c>
      <c r="G75" s="19">
        <f t="shared" si="2"/>
        <v>45650</v>
      </c>
      <c r="H75" s="21">
        <f>C75-F75</f>
        <v>2611.05</v>
      </c>
    </row>
    <row r="76" spans="1:8">
      <c r="A76" s="19">
        <v>45616</v>
      </c>
      <c r="B76" s="16" t="s">
        <v>14</v>
      </c>
      <c r="C76" s="21">
        <v>2646</v>
      </c>
      <c r="D76" s="8">
        <f>IF(B76="Flipkart",15,IF(B76="Amazon",10,IF(B76="Cliq",25,IF(B76="Myntra",30,IF(B76="Snapdeal",35,IF(B76="Meesho",5,""))))))</f>
        <v>35</v>
      </c>
      <c r="E76" s="20">
        <f>IF(B76="Flipkart",10%,IF(B76="Amazon",15%,IF(B76="Cliq",20%,IF(B76="Myntra",5%,IF(B76="Snapdeal",2.5%,IF(B76="Meesho",0%,""))))))</f>
        <v>0.025</v>
      </c>
      <c r="F76" s="21">
        <f>C76*E76</f>
        <v>66.15</v>
      </c>
      <c r="G76" s="19">
        <f t="shared" si="2"/>
        <v>45651</v>
      </c>
      <c r="H76" s="21">
        <f>C76-F76</f>
        <v>2579.85</v>
      </c>
    </row>
    <row r="77" spans="1:8">
      <c r="A77" s="19">
        <v>45617</v>
      </c>
      <c r="B77" s="16" t="s">
        <v>14</v>
      </c>
      <c r="C77" s="21">
        <v>1601</v>
      </c>
      <c r="D77" s="8">
        <f>IF(B77="Flipkart",15,IF(B77="Amazon",10,IF(B77="Cliq",25,IF(B77="Myntra",30,IF(B77="Snapdeal",35,IF(B77="Meesho",5,""))))))</f>
        <v>35</v>
      </c>
      <c r="E77" s="20">
        <f>IF(B77="Flipkart",10%,IF(B77="Amazon",15%,IF(B77="Cliq",20%,IF(B77="Myntra",5%,IF(B77="Snapdeal",2.5%,IF(B77="Meesho",0%,""))))))</f>
        <v>0.025</v>
      </c>
      <c r="F77" s="21">
        <f>C77*E77</f>
        <v>40.025</v>
      </c>
      <c r="G77" s="19">
        <f t="shared" si="2"/>
        <v>45652</v>
      </c>
      <c r="H77" s="21">
        <f>C77-F77</f>
        <v>1560.975</v>
      </c>
    </row>
    <row r="78" spans="1:8">
      <c r="A78" s="19">
        <v>45618</v>
      </c>
      <c r="B78" s="16" t="s">
        <v>14</v>
      </c>
      <c r="C78" s="21">
        <v>3912</v>
      </c>
      <c r="D78" s="8">
        <f>IF(B78="Flipkart",15,IF(B78="Amazon",10,IF(B78="Cliq",25,IF(B78="Myntra",30,IF(B78="Snapdeal",35,IF(B78="Meesho",5,""))))))</f>
        <v>35</v>
      </c>
      <c r="E78" s="20">
        <f>IF(B78="Flipkart",10%,IF(B78="Amazon",15%,IF(B78="Cliq",20%,IF(B78="Myntra",5%,IF(B78="Snapdeal",2.5%,IF(B78="Meesho",0%,""))))))</f>
        <v>0.025</v>
      </c>
      <c r="F78" s="21">
        <f>C78*E78</f>
        <v>97.8</v>
      </c>
      <c r="G78" s="19">
        <f t="shared" si="2"/>
        <v>45653</v>
      </c>
      <c r="H78" s="21">
        <f>C78-F78</f>
        <v>3814.2</v>
      </c>
    </row>
    <row r="79" spans="1:8">
      <c r="A79" s="19">
        <v>45623</v>
      </c>
      <c r="B79" s="16" t="s">
        <v>13</v>
      </c>
      <c r="C79" s="21">
        <v>3399</v>
      </c>
      <c r="D79" s="8">
        <f>IF(B79="Flipkart",15,IF(B79="Amazon",10,IF(B79="Cliq",25,IF(B79="Myntra",30,IF(B79="Snapdeal",35,IF(B79="Meesho",5,""))))))</f>
        <v>30</v>
      </c>
      <c r="E79" s="20">
        <f>IF(B79="Flipkart",10%,IF(B79="Amazon",15%,IF(B79="Cliq",20%,IF(B79="Myntra",5%,IF(B79="Snapdeal",2.5%,IF(B79="Meesho",0%,""))))))</f>
        <v>0.05</v>
      </c>
      <c r="F79" s="21">
        <f>C79*E79</f>
        <v>169.95</v>
      </c>
      <c r="G79" s="19">
        <f t="shared" si="2"/>
        <v>45653</v>
      </c>
      <c r="H79" s="21">
        <f>C79-F79</f>
        <v>3229.05</v>
      </c>
    </row>
    <row r="80" spans="1:8">
      <c r="A80" s="19">
        <v>45623</v>
      </c>
      <c r="B80" s="16" t="s">
        <v>13</v>
      </c>
      <c r="C80" s="21">
        <v>3399</v>
      </c>
      <c r="D80" s="8">
        <f>IF(B80="Flipkart",15,IF(B80="Amazon",10,IF(B80="Cliq",25,IF(B80="Myntra",30,IF(B80="Snapdeal",35,IF(B80="Meesho",5,""))))))</f>
        <v>30</v>
      </c>
      <c r="E80" s="20">
        <f>IF(B80="Flipkart",10%,IF(B80="Amazon",15%,IF(B80="Cliq",20%,IF(B80="Myntra",5%,IF(B80="Snapdeal",2.5%,IF(B80="Meesho",0%,""))))))</f>
        <v>0.05</v>
      </c>
      <c r="F80" s="21">
        <f>C80*E80</f>
        <v>169.95</v>
      </c>
      <c r="G80" s="19">
        <f t="shared" si="2"/>
        <v>45653</v>
      </c>
      <c r="H80" s="21">
        <f>C80-F80</f>
        <v>3229.05</v>
      </c>
    </row>
    <row r="81" spans="1:8">
      <c r="A81" s="19">
        <v>45623</v>
      </c>
      <c r="B81" s="16" t="s">
        <v>14</v>
      </c>
      <c r="C81" s="21">
        <v>3823</v>
      </c>
      <c r="D81" s="8">
        <f>IF(B81="Flipkart",15,IF(B81="Amazon",10,IF(B81="Cliq",25,IF(B81="Myntra",30,IF(B81="Snapdeal",35,IF(B81="Meesho",5,""))))))</f>
        <v>35</v>
      </c>
      <c r="E81" s="20">
        <f>IF(B81="Flipkart",10%,IF(B81="Amazon",15%,IF(B81="Cliq",20%,IF(B81="Myntra",5%,IF(B81="Snapdeal",2.5%,IF(B81="Meesho",0%,""))))))</f>
        <v>0.025</v>
      </c>
      <c r="F81" s="21">
        <f>C81*E81</f>
        <v>95.575</v>
      </c>
      <c r="G81" s="19">
        <f t="shared" si="2"/>
        <v>45658</v>
      </c>
      <c r="H81" s="21">
        <f>C81-F81</f>
        <v>3727.425</v>
      </c>
    </row>
    <row r="82" spans="1:8">
      <c r="A82" s="19">
        <v>45632</v>
      </c>
      <c r="B82" s="16" t="s">
        <v>14</v>
      </c>
      <c r="C82" s="21">
        <v>3823</v>
      </c>
      <c r="D82" s="8">
        <f>IF(B82="Flipkart",15,IF(B82="Amazon",10,IF(B82="Cliq",25,IF(B82="Myntra",30,IF(B82="Snapdeal",35,IF(B82="Meesho",5,""))))))</f>
        <v>35</v>
      </c>
      <c r="E82" s="20">
        <f>IF(B82="Flipkart",10%,IF(B82="Amazon",15%,IF(B82="Cliq",20%,IF(B82="Myntra",5%,IF(B82="Snapdeal",2.5%,IF(B82="Meesho",0%,""))))))</f>
        <v>0.025</v>
      </c>
      <c r="F82" s="21">
        <f>C82*E82</f>
        <v>95.575</v>
      </c>
      <c r="G82" s="19">
        <f t="shared" si="2"/>
        <v>45667</v>
      </c>
      <c r="H82" s="21">
        <f>C82-F82</f>
        <v>3727.425</v>
      </c>
    </row>
    <row r="83" spans="1:8">
      <c r="A83" s="19">
        <v>45663</v>
      </c>
      <c r="B83" s="16" t="s">
        <v>9</v>
      </c>
      <c r="C83" s="21">
        <v>2695</v>
      </c>
      <c r="D83" s="8">
        <f>IF(B83="Flipkart",15,IF(B83="Amazon",10,IF(B83="Cliq",25,IF(B83="Myntra",30,IF(B83="Snapdeal",35,IF(B83="Meesho",5,""))))))</f>
        <v>5</v>
      </c>
      <c r="E83" s="20">
        <f>IF(B83="Flipkart",10%,IF(B83="Amazon",15%,IF(B83="Cliq",20%,IF(B83="Myntra",5%,IF(B83="Snapdeal",2.5%,IF(B83="Meesho",0%,""))))))</f>
        <v>0</v>
      </c>
      <c r="F83" s="21">
        <f>C83*E83</f>
        <v>0</v>
      </c>
      <c r="G83" s="19">
        <f t="shared" si="2"/>
        <v>45668</v>
      </c>
      <c r="H83" s="21">
        <f>C83-F83</f>
        <v>2695</v>
      </c>
    </row>
    <row r="84" spans="1:8">
      <c r="A84" s="19">
        <v>45663</v>
      </c>
      <c r="B84" s="16" t="s">
        <v>9</v>
      </c>
      <c r="C84" s="21">
        <v>2595</v>
      </c>
      <c r="D84" s="8">
        <f>IF(B84="Flipkart",15,IF(B84="Amazon",10,IF(B84="Cliq",25,IF(B84="Myntra",30,IF(B84="Snapdeal",35,IF(B84="Meesho",5,""))))))</f>
        <v>5</v>
      </c>
      <c r="E84" s="20">
        <f>IF(B84="Flipkart",10%,IF(B84="Amazon",15%,IF(B84="Cliq",20%,IF(B84="Myntra",5%,IF(B84="Snapdeal",2.5%,IF(B84="Meesho",0%,""))))))</f>
        <v>0</v>
      </c>
      <c r="F84" s="21">
        <f>C84*E84</f>
        <v>0</v>
      </c>
      <c r="G84" s="19">
        <f t="shared" si="2"/>
        <v>45668</v>
      </c>
      <c r="H84" s="21">
        <f>C84-F84</f>
        <v>2595</v>
      </c>
    </row>
    <row r="85" spans="1:8">
      <c r="A85" s="19">
        <v>45663</v>
      </c>
      <c r="B85" s="16" t="s">
        <v>11</v>
      </c>
      <c r="C85" s="21">
        <v>2912</v>
      </c>
      <c r="D85" s="8">
        <f>IF(B85="Flipkart",15,IF(B85="Amazon",10,IF(B85="Cliq",25,IF(B85="Myntra",30,IF(B85="Snapdeal",35,IF(B85="Meesho",5,""))))))</f>
        <v>10</v>
      </c>
      <c r="E85" s="20">
        <f>IF(B85="Flipkart",10%,IF(B85="Amazon",15%,IF(B85="Cliq",20%,IF(B85="Myntra",5%,IF(B85="Snapdeal",2.5%,IF(B85="Meesho",0%,""))))))</f>
        <v>0.15</v>
      </c>
      <c r="F85" s="21">
        <f>C85*E85</f>
        <v>436.8</v>
      </c>
      <c r="G85" s="19">
        <f t="shared" si="2"/>
        <v>45673</v>
      </c>
      <c r="H85" s="21">
        <f>C85-F85</f>
        <v>2475.2</v>
      </c>
    </row>
    <row r="86" spans="1:8">
      <c r="A86" s="19">
        <v>45663</v>
      </c>
      <c r="B86" s="16" t="s">
        <v>11</v>
      </c>
      <c r="C86" s="21">
        <v>2812</v>
      </c>
      <c r="D86" s="8">
        <f>IF(B86="Flipkart",15,IF(B86="Amazon",10,IF(B86="Cliq",25,IF(B86="Myntra",30,IF(B86="Snapdeal",35,IF(B86="Meesho",5,""))))))</f>
        <v>10</v>
      </c>
      <c r="E86" s="20">
        <f>IF(B86="Flipkart",10%,IF(B86="Amazon",15%,IF(B86="Cliq",20%,IF(B86="Myntra",5%,IF(B86="Snapdeal",2.5%,IF(B86="Meesho",0%,""))))))</f>
        <v>0.15</v>
      </c>
      <c r="F86" s="21">
        <f>C86*E86</f>
        <v>421.8</v>
      </c>
      <c r="G86" s="19">
        <f t="shared" si="2"/>
        <v>45673</v>
      </c>
      <c r="H86" s="21">
        <f>C86-F86</f>
        <v>2390.2</v>
      </c>
    </row>
    <row r="87" spans="1:8">
      <c r="A87" s="19">
        <v>45668</v>
      </c>
      <c r="B87" s="16" t="s">
        <v>9</v>
      </c>
      <c r="C87" s="21">
        <v>2606</v>
      </c>
      <c r="D87" s="8">
        <f>IF(B87="Flipkart",15,IF(B87="Amazon",10,IF(B87="Cliq",25,IF(B87="Myntra",30,IF(B87="Snapdeal",35,IF(B87="Meesho",5,""))))))</f>
        <v>5</v>
      </c>
      <c r="E87" s="20">
        <f>IF(B87="Flipkart",10%,IF(B87="Amazon",15%,IF(B87="Cliq",20%,IF(B87="Myntra",5%,IF(B87="Snapdeal",2.5%,IF(B87="Meesho",0%,""))))))</f>
        <v>0</v>
      </c>
      <c r="F87" s="21">
        <f>C87*E87</f>
        <v>0</v>
      </c>
      <c r="G87" s="19">
        <f t="shared" si="2"/>
        <v>45673</v>
      </c>
      <c r="H87" s="21">
        <f>C87-F87</f>
        <v>2606</v>
      </c>
    </row>
    <row r="88" spans="1:8">
      <c r="A88" s="19">
        <v>45668</v>
      </c>
      <c r="B88" s="16" t="s">
        <v>9</v>
      </c>
      <c r="C88" s="21">
        <v>2506</v>
      </c>
      <c r="D88" s="8">
        <f>IF(B88="Flipkart",15,IF(B88="Amazon",10,IF(B88="Cliq",25,IF(B88="Myntra",30,IF(B88="Snapdeal",35,IF(B88="Meesho",5,""))))))</f>
        <v>5</v>
      </c>
      <c r="E88" s="20">
        <f>IF(B88="Flipkart",10%,IF(B88="Amazon",15%,IF(B88="Cliq",20%,IF(B88="Myntra",5%,IF(B88="Snapdeal",2.5%,IF(B88="Meesho",0%,""))))))</f>
        <v>0</v>
      </c>
      <c r="F88" s="21">
        <f>C88*E88</f>
        <v>0</v>
      </c>
      <c r="G88" s="19">
        <f t="shared" si="2"/>
        <v>45673</v>
      </c>
      <c r="H88" s="21">
        <f>C88-F88</f>
        <v>2506</v>
      </c>
    </row>
    <row r="89" spans="1:8">
      <c r="A89" s="19">
        <v>45660</v>
      </c>
      <c r="B89" s="16" t="s">
        <v>10</v>
      </c>
      <c r="C89" s="21">
        <v>3011</v>
      </c>
      <c r="D89" s="8">
        <f>IF(B89="Flipkart",15,IF(B89="Amazon",10,IF(B89="Cliq",25,IF(B89="Myntra",30,IF(B89="Snapdeal",35,IF(B89="Meesho",5,""))))))</f>
        <v>15</v>
      </c>
      <c r="E89" s="20">
        <f>IF(B89="Flipkart",10%,IF(B89="Amazon",15%,IF(B89="Cliq",20%,IF(B89="Myntra",5%,IF(B89="Snapdeal",2.5%,IF(B89="Meesho",0%,""))))))</f>
        <v>0.1</v>
      </c>
      <c r="F89" s="21">
        <f>C89*E89</f>
        <v>301.1</v>
      </c>
      <c r="G89" s="19">
        <f t="shared" si="2"/>
        <v>45675</v>
      </c>
      <c r="H89" s="21">
        <f>C89-F89</f>
        <v>2709.9</v>
      </c>
    </row>
    <row r="90" spans="1:8">
      <c r="A90" s="19">
        <v>45660</v>
      </c>
      <c r="B90" s="16" t="s">
        <v>10</v>
      </c>
      <c r="C90" s="21">
        <v>2911</v>
      </c>
      <c r="D90" s="8">
        <f>IF(B90="Flipkart",15,IF(B90="Amazon",10,IF(B90="Cliq",25,IF(B90="Myntra",30,IF(B90="Snapdeal",35,IF(B90="Meesho",5,""))))))</f>
        <v>15</v>
      </c>
      <c r="E90" s="20">
        <f>IF(B90="Flipkart",10%,IF(B90="Amazon",15%,IF(B90="Cliq",20%,IF(B90="Myntra",5%,IF(B90="Snapdeal",2.5%,IF(B90="Meesho",0%,""))))))</f>
        <v>0.1</v>
      </c>
      <c r="F90" s="21">
        <f>C90*E90</f>
        <v>291.1</v>
      </c>
      <c r="G90" s="19">
        <f t="shared" si="2"/>
        <v>45675</v>
      </c>
      <c r="H90" s="21">
        <f>C90-F90</f>
        <v>2619.9</v>
      </c>
    </row>
    <row r="91" spans="1:8">
      <c r="A91" s="19">
        <v>45661</v>
      </c>
      <c r="B91" s="16" t="s">
        <v>10</v>
      </c>
      <c r="C91" s="21">
        <v>1538</v>
      </c>
      <c r="D91" s="8">
        <f>IF(B91="Flipkart",15,IF(B91="Amazon",10,IF(B91="Cliq",25,IF(B91="Myntra",30,IF(B91="Snapdeal",35,IF(B91="Meesho",5,""))))))</f>
        <v>15</v>
      </c>
      <c r="E91" s="20">
        <f>IF(B91="Flipkart",10%,IF(B91="Amazon",15%,IF(B91="Cliq",20%,IF(B91="Myntra",5%,IF(B91="Snapdeal",2.5%,IF(B91="Meesho",0%,""))))))</f>
        <v>0.1</v>
      </c>
      <c r="F91" s="21">
        <f>C91*E91</f>
        <v>153.8</v>
      </c>
      <c r="G91" s="19">
        <f t="shared" si="2"/>
        <v>45676</v>
      </c>
      <c r="H91" s="21">
        <f>C91-F91</f>
        <v>1384.2</v>
      </c>
    </row>
    <row r="92" spans="1:8">
      <c r="A92" s="19">
        <v>45661</v>
      </c>
      <c r="B92" s="16" t="s">
        <v>10</v>
      </c>
      <c r="C92" s="21">
        <v>1438</v>
      </c>
      <c r="D92" s="8">
        <f>IF(B92="Flipkart",15,IF(B92="Amazon",10,IF(B92="Cliq",25,IF(B92="Myntra",30,IF(B92="Snapdeal",35,IF(B92="Meesho",5,""))))))</f>
        <v>15</v>
      </c>
      <c r="E92" s="20">
        <f>IF(B92="Flipkart",10%,IF(B92="Amazon",15%,IF(B92="Cliq",20%,IF(B92="Myntra",5%,IF(B92="Snapdeal",2.5%,IF(B92="Meesho",0%,""))))))</f>
        <v>0.1</v>
      </c>
      <c r="F92" s="21">
        <f>C92*E92</f>
        <v>143.8</v>
      </c>
      <c r="G92" s="19">
        <f t="shared" si="2"/>
        <v>45676</v>
      </c>
      <c r="H92" s="21">
        <f>C92-F92</f>
        <v>1294.2</v>
      </c>
    </row>
    <row r="93" spans="1:8">
      <c r="A93" s="19">
        <v>45663</v>
      </c>
      <c r="B93" s="16" t="s">
        <v>10</v>
      </c>
      <c r="C93" s="21">
        <v>2922</v>
      </c>
      <c r="D93" s="8">
        <f>IF(B93="Flipkart",15,IF(B93="Amazon",10,IF(B93="Cliq",25,IF(B93="Myntra",30,IF(B93="Snapdeal",35,IF(B93="Meesho",5,""))))))</f>
        <v>15</v>
      </c>
      <c r="E93" s="20">
        <f>IF(B93="Flipkart",10%,IF(B93="Amazon",15%,IF(B93="Cliq",20%,IF(B93="Myntra",5%,IF(B93="Snapdeal",2.5%,IF(B93="Meesho",0%,""))))))</f>
        <v>0.1</v>
      </c>
      <c r="F93" s="21">
        <f>C93*E93</f>
        <v>292.2</v>
      </c>
      <c r="G93" s="19">
        <f t="shared" si="2"/>
        <v>45678</v>
      </c>
      <c r="H93" s="21">
        <f>C93-F93</f>
        <v>2629.8</v>
      </c>
    </row>
    <row r="94" spans="1:8">
      <c r="A94" s="19">
        <v>45663</v>
      </c>
      <c r="B94" s="16" t="s">
        <v>10</v>
      </c>
      <c r="C94" s="21">
        <v>2822</v>
      </c>
      <c r="D94" s="8">
        <f>IF(B94="Flipkart",15,IF(B94="Amazon",10,IF(B94="Cliq",25,IF(B94="Myntra",30,IF(B94="Snapdeal",35,IF(B94="Meesho",5,""))))))</f>
        <v>15</v>
      </c>
      <c r="E94" s="20">
        <f>IF(B94="Flipkart",10%,IF(B94="Amazon",15%,IF(B94="Cliq",20%,IF(B94="Myntra",5%,IF(B94="Snapdeal",2.5%,IF(B94="Meesho",0%,""))))))</f>
        <v>0.1</v>
      </c>
      <c r="F94" s="21">
        <f>C94*E94</f>
        <v>282.2</v>
      </c>
      <c r="G94" s="19">
        <f t="shared" si="2"/>
        <v>45678</v>
      </c>
      <c r="H94" s="21">
        <f>C94-F94</f>
        <v>2539.8</v>
      </c>
    </row>
    <row r="95" spans="1:8">
      <c r="A95" s="19">
        <v>45668</v>
      </c>
      <c r="B95" s="16" t="s">
        <v>11</v>
      </c>
      <c r="C95" s="21">
        <v>2823</v>
      </c>
      <c r="D95" s="8">
        <f>IF(B95="Flipkart",15,IF(B95="Amazon",10,IF(B95="Cliq",25,IF(B95="Myntra",30,IF(B95="Snapdeal",35,IF(B95="Meesho",5,""))))))</f>
        <v>10</v>
      </c>
      <c r="E95" s="20">
        <f>IF(B95="Flipkart",10%,IF(B95="Amazon",15%,IF(B95="Cliq",20%,IF(B95="Myntra",5%,IF(B95="Snapdeal",2.5%,IF(B95="Meesho",0%,""))))))</f>
        <v>0.15</v>
      </c>
      <c r="F95" s="21">
        <f>C95*E95</f>
        <v>423.45</v>
      </c>
      <c r="G95" s="19">
        <f t="shared" si="2"/>
        <v>45678</v>
      </c>
      <c r="H95" s="21">
        <f>C95-F95</f>
        <v>2399.55</v>
      </c>
    </row>
    <row r="96" spans="1:8">
      <c r="A96" s="19">
        <v>45668</v>
      </c>
      <c r="B96" s="16" t="s">
        <v>11</v>
      </c>
      <c r="C96" s="21">
        <v>2823</v>
      </c>
      <c r="D96" s="8">
        <f>IF(B96="Flipkart",15,IF(B96="Amazon",10,IF(B96="Cliq",25,IF(B96="Myntra",30,IF(B96="Snapdeal",35,IF(B96="Meesho",5,""))))))</f>
        <v>10</v>
      </c>
      <c r="E96" s="20">
        <f>IF(B96="Flipkart",10%,IF(B96="Amazon",15%,IF(B96="Cliq",20%,IF(B96="Myntra",5%,IF(B96="Snapdeal",2.5%,IF(B96="Meesho",0%,""))))))</f>
        <v>0.15</v>
      </c>
      <c r="F96" s="21">
        <f>C96*E96</f>
        <v>423.45</v>
      </c>
      <c r="G96" s="19">
        <f t="shared" si="2"/>
        <v>45678</v>
      </c>
      <c r="H96" s="21">
        <f>C96-F96</f>
        <v>2399.55</v>
      </c>
    </row>
    <row r="97" spans="1:8">
      <c r="A97" s="19">
        <v>45668</v>
      </c>
      <c r="B97" s="16" t="s">
        <v>11</v>
      </c>
      <c r="C97" s="21">
        <v>2723</v>
      </c>
      <c r="D97" s="8">
        <f>IF(B97="Flipkart",15,IF(B97="Amazon",10,IF(B97="Cliq",25,IF(B97="Myntra",30,IF(B97="Snapdeal",35,IF(B97="Meesho",5,""))))))</f>
        <v>10</v>
      </c>
      <c r="E97" s="20">
        <f>IF(B97="Flipkart",10%,IF(B97="Amazon",15%,IF(B97="Cliq",20%,IF(B97="Myntra",5%,IF(B97="Snapdeal",2.5%,IF(B97="Meesho",0%,""))))))</f>
        <v>0.15</v>
      </c>
      <c r="F97" s="21">
        <f>C97*E97</f>
        <v>408.45</v>
      </c>
      <c r="G97" s="19">
        <f t="shared" si="2"/>
        <v>45678</v>
      </c>
      <c r="H97" s="21">
        <f>C97-F97</f>
        <v>2314.55</v>
      </c>
    </row>
    <row r="98" spans="1:8">
      <c r="A98" s="19">
        <v>45668</v>
      </c>
      <c r="B98" s="16" t="s">
        <v>11</v>
      </c>
      <c r="C98" s="21">
        <v>2723</v>
      </c>
      <c r="D98" s="8">
        <f>IF(B98="Flipkart",15,IF(B98="Amazon",10,IF(B98="Cliq",25,IF(B98="Myntra",30,IF(B98="Snapdeal",35,IF(B98="Meesho",5,""))))))</f>
        <v>10</v>
      </c>
      <c r="E98" s="20">
        <f>IF(B98="Flipkart",10%,IF(B98="Amazon",15%,IF(B98="Cliq",20%,IF(B98="Myntra",5%,IF(B98="Snapdeal",2.5%,IF(B98="Meesho",0%,""))))))</f>
        <v>0.15</v>
      </c>
      <c r="F98" s="21">
        <f>C98*E98</f>
        <v>408.45</v>
      </c>
      <c r="G98" s="19">
        <f t="shared" si="2"/>
        <v>45678</v>
      </c>
      <c r="H98" s="21">
        <f>C98-F98</f>
        <v>2314.55</v>
      </c>
    </row>
    <row r="99" spans="1:8">
      <c r="A99" s="19">
        <v>45677</v>
      </c>
      <c r="B99" s="16" t="s">
        <v>9</v>
      </c>
      <c r="C99" s="21">
        <v>2606</v>
      </c>
      <c r="D99" s="8">
        <f>IF(B99="Flipkart",15,IF(B99="Amazon",10,IF(B99="Cliq",25,IF(B99="Myntra",30,IF(B99="Snapdeal",35,IF(B99="Meesho",5,""))))))</f>
        <v>5</v>
      </c>
      <c r="E99" s="20">
        <f>IF(B99="Flipkart",10%,IF(B99="Amazon",15%,IF(B99="Cliq",20%,IF(B99="Myntra",5%,IF(B99="Snapdeal",2.5%,IF(B99="Meesho",0%,""))))))</f>
        <v>0</v>
      </c>
      <c r="F99" s="21">
        <f>C99*E99</f>
        <v>0</v>
      </c>
      <c r="G99" s="19">
        <f t="shared" ref="G99:G124" si="3">A99+D99</f>
        <v>45682</v>
      </c>
      <c r="H99" s="21">
        <f>C99-F99</f>
        <v>2606</v>
      </c>
    </row>
    <row r="100" spans="1:8">
      <c r="A100" s="19">
        <v>45677</v>
      </c>
      <c r="B100" s="16" t="s">
        <v>9</v>
      </c>
      <c r="C100" s="21">
        <v>2506</v>
      </c>
      <c r="D100" s="8">
        <f>IF(B100="Flipkart",15,IF(B100="Amazon",10,IF(B100="Cliq",25,IF(B100="Myntra",30,IF(B100="Snapdeal",35,IF(B100="Meesho",5,""))))))</f>
        <v>5</v>
      </c>
      <c r="E100" s="20">
        <f>IF(B100="Flipkart",10%,IF(B100="Amazon",15%,IF(B100="Cliq",20%,IF(B100="Myntra",5%,IF(B100="Snapdeal",2.5%,IF(B100="Meesho",0%,""))))))</f>
        <v>0</v>
      </c>
      <c r="F100" s="21">
        <f>C100*E100</f>
        <v>0</v>
      </c>
      <c r="G100" s="19">
        <f t="shared" si="3"/>
        <v>45682</v>
      </c>
      <c r="H100" s="21">
        <f>C100-F100</f>
        <v>2506</v>
      </c>
    </row>
    <row r="101" spans="1:8">
      <c r="A101" s="19">
        <v>45668</v>
      </c>
      <c r="B101" s="16" t="s">
        <v>10</v>
      </c>
      <c r="C101" s="21">
        <v>2922</v>
      </c>
      <c r="D101" s="8">
        <f>IF(B101="Flipkart",15,IF(B101="Amazon",10,IF(B101="Cliq",25,IF(B101="Myntra",30,IF(B101="Snapdeal",35,IF(B101="Meesho",5,""))))))</f>
        <v>15</v>
      </c>
      <c r="E101" s="20">
        <f>IF(B101="Flipkart",10%,IF(B101="Amazon",15%,IF(B101="Cliq",20%,IF(B101="Myntra",5%,IF(B101="Snapdeal",2.5%,IF(B101="Meesho",0%,""))))))</f>
        <v>0.1</v>
      </c>
      <c r="F101" s="21">
        <f>C101*E101</f>
        <v>292.2</v>
      </c>
      <c r="G101" s="19">
        <f t="shared" si="3"/>
        <v>45683</v>
      </c>
      <c r="H101" s="21">
        <f>C101-F101</f>
        <v>2629.8</v>
      </c>
    </row>
    <row r="102" spans="1:8">
      <c r="A102" s="19">
        <v>45668</v>
      </c>
      <c r="B102" s="16" t="s">
        <v>10</v>
      </c>
      <c r="C102" s="21">
        <v>2822</v>
      </c>
      <c r="D102" s="8">
        <f>IF(B102="Flipkart",15,IF(B102="Amazon",10,IF(B102="Cliq",25,IF(B102="Myntra",30,IF(B102="Snapdeal",35,IF(B102="Meesho",5,""))))))</f>
        <v>15</v>
      </c>
      <c r="E102" s="20">
        <f>IF(B102="Flipkart",10%,IF(B102="Amazon",15%,IF(B102="Cliq",20%,IF(B102="Myntra",5%,IF(B102="Snapdeal",2.5%,IF(B102="Meesho",0%,""))))))</f>
        <v>0.1</v>
      </c>
      <c r="F102" s="21">
        <f>C102*E102</f>
        <v>282.2</v>
      </c>
      <c r="G102" s="19">
        <f t="shared" si="3"/>
        <v>45683</v>
      </c>
      <c r="H102" s="21">
        <f>C102-F102</f>
        <v>2539.8</v>
      </c>
    </row>
    <row r="103" spans="1:8">
      <c r="A103" s="19">
        <v>45661</v>
      </c>
      <c r="B103" s="16" t="s">
        <v>12</v>
      </c>
      <c r="C103" s="21">
        <v>1641</v>
      </c>
      <c r="D103" s="8">
        <f>IF(B103="Flipkart",15,IF(B103="Amazon",10,IF(B103="Cliq",25,IF(B103="Myntra",30,IF(B103="Snapdeal",35,IF(B103="Meesho",5,""))))))</f>
        <v>25</v>
      </c>
      <c r="E103" s="20">
        <f>IF(B103="Flipkart",10%,IF(B103="Amazon",15%,IF(B103="Cliq",20%,IF(B103="Myntra",5%,IF(B103="Snapdeal",2.5%,IF(B103="Meesho",0%,""))))))</f>
        <v>0.2</v>
      </c>
      <c r="F103" s="21">
        <f>C103*E103</f>
        <v>328.2</v>
      </c>
      <c r="G103" s="19">
        <f t="shared" si="3"/>
        <v>45686</v>
      </c>
      <c r="H103" s="21">
        <f>C103-F103</f>
        <v>1312.8</v>
      </c>
    </row>
    <row r="104" spans="1:8">
      <c r="A104" s="19">
        <v>45661</v>
      </c>
      <c r="B104" s="16" t="s">
        <v>12</v>
      </c>
      <c r="C104" s="21">
        <v>1541</v>
      </c>
      <c r="D104" s="8">
        <f>IF(B104="Flipkart",15,IF(B104="Amazon",10,IF(B104="Cliq",25,IF(B104="Myntra",30,IF(B104="Snapdeal",35,IF(B104="Meesho",5,""))))))</f>
        <v>25</v>
      </c>
      <c r="E104" s="20">
        <f>IF(B104="Flipkart",10%,IF(B104="Amazon",15%,IF(B104="Cliq",20%,IF(B104="Myntra",5%,IF(B104="Snapdeal",2.5%,IF(B104="Meesho",0%,""))))))</f>
        <v>0.2</v>
      </c>
      <c r="F104" s="21">
        <f>C104*E104</f>
        <v>308.2</v>
      </c>
      <c r="G104" s="19">
        <f t="shared" si="3"/>
        <v>45686</v>
      </c>
      <c r="H104" s="21">
        <f>C104-F104</f>
        <v>1232.8</v>
      </c>
    </row>
    <row r="105" spans="1:8">
      <c r="A105" s="19">
        <v>45663</v>
      </c>
      <c r="B105" s="16" t="s">
        <v>12</v>
      </c>
      <c r="C105" s="21">
        <v>3331</v>
      </c>
      <c r="D105" s="8">
        <f>IF(B105="Flipkart",15,IF(B105="Amazon",10,IF(B105="Cliq",25,IF(B105="Myntra",30,IF(B105="Snapdeal",35,IF(B105="Meesho",5,""))))))</f>
        <v>25</v>
      </c>
      <c r="E105" s="20">
        <f>IF(B105="Flipkart",10%,IF(B105="Amazon",15%,IF(B105="Cliq",20%,IF(B105="Myntra",5%,IF(B105="Snapdeal",2.5%,IF(B105="Meesho",0%,""))))))</f>
        <v>0.2</v>
      </c>
      <c r="F105" s="21">
        <f>C105*E105</f>
        <v>666.2</v>
      </c>
      <c r="G105" s="19">
        <f t="shared" si="3"/>
        <v>45688</v>
      </c>
      <c r="H105" s="21">
        <f>C105-F105</f>
        <v>2664.8</v>
      </c>
    </row>
    <row r="106" spans="1:8">
      <c r="A106" s="19">
        <v>45663</v>
      </c>
      <c r="B106" s="16" t="s">
        <v>12</v>
      </c>
      <c r="C106" s="21">
        <v>3231</v>
      </c>
      <c r="D106" s="8">
        <f>IF(B106="Flipkart",15,IF(B106="Amazon",10,IF(B106="Cliq",25,IF(B106="Myntra",30,IF(B106="Snapdeal",35,IF(B106="Meesho",5,""))))))</f>
        <v>25</v>
      </c>
      <c r="E106" s="20">
        <f>IF(B106="Flipkart",10%,IF(B106="Amazon",15%,IF(B106="Cliq",20%,IF(B106="Myntra",5%,IF(B106="Snapdeal",2.5%,IF(B106="Meesho",0%,""))))))</f>
        <v>0.2</v>
      </c>
      <c r="F106" s="21">
        <f>C106*E106</f>
        <v>646.2</v>
      </c>
      <c r="G106" s="19">
        <f t="shared" si="3"/>
        <v>45688</v>
      </c>
      <c r="H106" s="21">
        <f>C106-F106</f>
        <v>2584.8</v>
      </c>
    </row>
    <row r="107" spans="1:8">
      <c r="A107" s="19">
        <v>45663</v>
      </c>
      <c r="B107" s="16" t="s">
        <v>13</v>
      </c>
      <c r="C107" s="21">
        <v>2488</v>
      </c>
      <c r="D107" s="8">
        <f>IF(B107="Flipkart",15,IF(B107="Amazon",10,IF(B107="Cliq",25,IF(B107="Myntra",30,IF(B107="Snapdeal",35,IF(B107="Meesho",5,""))))))</f>
        <v>30</v>
      </c>
      <c r="E107" s="20">
        <f>IF(B107="Flipkart",10%,IF(B107="Amazon",15%,IF(B107="Cliq",20%,IF(B107="Myntra",5%,IF(B107="Snapdeal",2.5%,IF(B107="Meesho",0%,""))))))</f>
        <v>0.05</v>
      </c>
      <c r="F107" s="21">
        <f>C107*E107</f>
        <v>124.4</v>
      </c>
      <c r="G107" s="19">
        <f t="shared" si="3"/>
        <v>45693</v>
      </c>
      <c r="H107" s="21">
        <f>C107-F107</f>
        <v>2363.6</v>
      </c>
    </row>
    <row r="108" spans="1:8">
      <c r="A108" s="19">
        <v>45663</v>
      </c>
      <c r="B108" s="16" t="s">
        <v>13</v>
      </c>
      <c r="C108" s="21">
        <v>2388</v>
      </c>
      <c r="D108" s="8">
        <f>IF(B108="Flipkart",15,IF(B108="Amazon",10,IF(B108="Cliq",25,IF(B108="Myntra",30,IF(B108="Snapdeal",35,IF(B108="Meesho",5,""))))))</f>
        <v>30</v>
      </c>
      <c r="E108" s="20">
        <f>IF(B108="Flipkart",10%,IF(B108="Amazon",15%,IF(B108="Cliq",20%,IF(B108="Myntra",5%,IF(B108="Snapdeal",2.5%,IF(B108="Meesho",0%,""))))))</f>
        <v>0.05</v>
      </c>
      <c r="F108" s="21">
        <f>C108*E108</f>
        <v>119.4</v>
      </c>
      <c r="G108" s="19">
        <f t="shared" si="3"/>
        <v>45693</v>
      </c>
      <c r="H108" s="21">
        <f>C108-F108</f>
        <v>2268.6</v>
      </c>
    </row>
    <row r="109" spans="1:8">
      <c r="A109" s="19">
        <v>45668</v>
      </c>
      <c r="B109" s="16" t="s">
        <v>12</v>
      </c>
      <c r="C109" s="21">
        <v>3242</v>
      </c>
      <c r="D109" s="8">
        <f>IF(B109="Flipkart",15,IF(B109="Amazon",10,IF(B109="Cliq",25,IF(B109="Myntra",30,IF(B109="Snapdeal",35,IF(B109="Meesho",5,""))))))</f>
        <v>25</v>
      </c>
      <c r="E109" s="20">
        <f>IF(B109="Flipkart",10%,IF(B109="Amazon",15%,IF(B109="Cliq",20%,IF(B109="Myntra",5%,IF(B109="Snapdeal",2.5%,IF(B109="Meesho",0%,""))))))</f>
        <v>0.2</v>
      </c>
      <c r="F109" s="21">
        <f>C109*E109</f>
        <v>648.4</v>
      </c>
      <c r="G109" s="19">
        <f t="shared" si="3"/>
        <v>45693</v>
      </c>
      <c r="H109" s="21">
        <f>C109-F109</f>
        <v>2593.6</v>
      </c>
    </row>
    <row r="110" spans="1:8">
      <c r="A110" s="19">
        <v>45668</v>
      </c>
      <c r="B110" s="16" t="s">
        <v>12</v>
      </c>
      <c r="C110" s="21">
        <v>3242</v>
      </c>
      <c r="D110" s="8">
        <f>IF(B110="Flipkart",15,IF(B110="Amazon",10,IF(B110="Cliq",25,IF(B110="Myntra",30,IF(B110="Snapdeal",35,IF(B110="Meesho",5,""))))))</f>
        <v>25</v>
      </c>
      <c r="E110" s="20">
        <f>IF(B110="Flipkart",10%,IF(B110="Amazon",15%,IF(B110="Cliq",20%,IF(B110="Myntra",5%,IF(B110="Snapdeal",2.5%,IF(B110="Meesho",0%,""))))))</f>
        <v>0.2</v>
      </c>
      <c r="F110" s="21">
        <f>C110*E110</f>
        <v>648.4</v>
      </c>
      <c r="G110" s="19">
        <f t="shared" si="3"/>
        <v>45693</v>
      </c>
      <c r="H110" s="21">
        <f>C110-F110</f>
        <v>2593.6</v>
      </c>
    </row>
    <row r="111" spans="1:8">
      <c r="A111" s="19">
        <v>45668</v>
      </c>
      <c r="B111" s="16" t="s">
        <v>12</v>
      </c>
      <c r="C111" s="21">
        <v>3142</v>
      </c>
      <c r="D111" s="8">
        <f>IF(B111="Flipkart",15,IF(B111="Amazon",10,IF(B111="Cliq",25,IF(B111="Myntra",30,IF(B111="Snapdeal",35,IF(B111="Meesho",5,""))))))</f>
        <v>25</v>
      </c>
      <c r="E111" s="20">
        <f>IF(B111="Flipkart",10%,IF(B111="Amazon",15%,IF(B111="Cliq",20%,IF(B111="Myntra",5%,IF(B111="Snapdeal",2.5%,IF(B111="Meesho",0%,""))))))</f>
        <v>0.2</v>
      </c>
      <c r="F111" s="21">
        <f>C111*E111</f>
        <v>628.4</v>
      </c>
      <c r="G111" s="19">
        <f t="shared" si="3"/>
        <v>45693</v>
      </c>
      <c r="H111" s="21">
        <f>C111-F111</f>
        <v>2513.6</v>
      </c>
    </row>
    <row r="112" spans="1:8">
      <c r="A112" s="19">
        <v>45668</v>
      </c>
      <c r="B112" s="16" t="s">
        <v>12</v>
      </c>
      <c r="C112" s="21">
        <v>3142</v>
      </c>
      <c r="D112" s="8">
        <f>IF(B112="Flipkart",15,IF(B112="Amazon",10,IF(B112="Cliq",25,IF(B112="Myntra",30,IF(B112="Snapdeal",35,IF(B112="Meesho",5,""))))))</f>
        <v>25</v>
      </c>
      <c r="E112" s="20">
        <f>IF(B112="Flipkart",10%,IF(B112="Amazon",15%,IF(B112="Cliq",20%,IF(B112="Myntra",5%,IF(B112="Snapdeal",2.5%,IF(B112="Meesho",0%,""))))))</f>
        <v>0.2</v>
      </c>
      <c r="F112" s="21">
        <f>C112*E112</f>
        <v>628.4</v>
      </c>
      <c r="G112" s="19">
        <f t="shared" si="3"/>
        <v>45693</v>
      </c>
      <c r="H112" s="21">
        <f>C112-F112</f>
        <v>2513.6</v>
      </c>
    </row>
    <row r="113" spans="1:8">
      <c r="A113" s="19">
        <v>45661</v>
      </c>
      <c r="B113" s="16" t="s">
        <v>14</v>
      </c>
      <c r="C113" s="21">
        <v>1646</v>
      </c>
      <c r="D113" s="8">
        <f>IF(B113="Flipkart",15,IF(B113="Amazon",10,IF(B113="Cliq",25,IF(B113="Myntra",30,IF(B113="Snapdeal",35,IF(B113="Meesho",5,""))))))</f>
        <v>35</v>
      </c>
      <c r="E113" s="20">
        <f>IF(B113="Flipkart",10%,IF(B113="Amazon",15%,IF(B113="Cliq",20%,IF(B113="Myntra",5%,IF(B113="Snapdeal",2.5%,IF(B113="Meesho",0%,""))))))</f>
        <v>0.025</v>
      </c>
      <c r="F113" s="21">
        <f>C113*E113</f>
        <v>41.15</v>
      </c>
      <c r="G113" s="19">
        <f t="shared" si="3"/>
        <v>45696</v>
      </c>
      <c r="H113" s="21">
        <f>C113-F113</f>
        <v>1604.85</v>
      </c>
    </row>
    <row r="114" spans="1:8">
      <c r="A114" s="19">
        <v>45661</v>
      </c>
      <c r="B114" s="16" t="s">
        <v>14</v>
      </c>
      <c r="C114" s="21">
        <v>1546</v>
      </c>
      <c r="D114" s="8">
        <f>IF(B114="Flipkart",15,IF(B114="Amazon",10,IF(B114="Cliq",25,IF(B114="Myntra",30,IF(B114="Snapdeal",35,IF(B114="Meesho",5,""))))))</f>
        <v>35</v>
      </c>
      <c r="E114" s="20">
        <f>IF(B114="Flipkart",10%,IF(B114="Amazon",15%,IF(B114="Cliq",20%,IF(B114="Myntra",5%,IF(B114="Snapdeal",2.5%,IF(B114="Meesho",0%,""))))))</f>
        <v>0.025</v>
      </c>
      <c r="F114" s="21">
        <f>C114*E114</f>
        <v>38.65</v>
      </c>
      <c r="G114" s="19">
        <f t="shared" si="3"/>
        <v>45696</v>
      </c>
      <c r="H114" s="21">
        <f>C114-F114</f>
        <v>1507.35</v>
      </c>
    </row>
    <row r="115" spans="1:8">
      <c r="A115" s="19">
        <v>45663</v>
      </c>
      <c r="B115" s="16" t="s">
        <v>14</v>
      </c>
      <c r="C115" s="21">
        <v>2912</v>
      </c>
      <c r="D115" s="8">
        <f>IF(B115="Flipkart",15,IF(B115="Amazon",10,IF(B115="Cliq",25,IF(B115="Myntra",30,IF(B115="Snapdeal",35,IF(B115="Meesho",5,""))))))</f>
        <v>35</v>
      </c>
      <c r="E115" s="20">
        <f>IF(B115="Flipkart",10%,IF(B115="Amazon",15%,IF(B115="Cliq",20%,IF(B115="Myntra",5%,IF(B115="Snapdeal",2.5%,IF(B115="Meesho",0%,""))))))</f>
        <v>0.025</v>
      </c>
      <c r="F115" s="21">
        <f>C115*E115</f>
        <v>72.8</v>
      </c>
      <c r="G115" s="19">
        <f t="shared" si="3"/>
        <v>45698</v>
      </c>
      <c r="H115" s="21">
        <f>C115-F115</f>
        <v>2839.2</v>
      </c>
    </row>
    <row r="116" spans="1:8">
      <c r="A116" s="19">
        <v>45663</v>
      </c>
      <c r="B116" s="16" t="s">
        <v>14</v>
      </c>
      <c r="C116" s="21">
        <v>2812</v>
      </c>
      <c r="D116" s="8">
        <f>IF(B116="Flipkart",15,IF(B116="Amazon",10,IF(B116="Cliq",25,IF(B116="Myntra",30,IF(B116="Snapdeal",35,IF(B116="Meesho",5,""))))))</f>
        <v>35</v>
      </c>
      <c r="E116" s="20">
        <f>IF(B116="Flipkart",10%,IF(B116="Amazon",15%,IF(B116="Cliq",20%,IF(B116="Myntra",5%,IF(B116="Snapdeal",2.5%,IF(B116="Meesho",0%,""))))))</f>
        <v>0.025</v>
      </c>
      <c r="F116" s="21">
        <f>C116*E116</f>
        <v>70.3</v>
      </c>
      <c r="G116" s="19">
        <f t="shared" si="3"/>
        <v>45698</v>
      </c>
      <c r="H116" s="21">
        <f>C116-F116</f>
        <v>2741.7</v>
      </c>
    </row>
    <row r="117" spans="1:8">
      <c r="A117" s="19">
        <v>45668</v>
      </c>
      <c r="B117" s="16" t="s">
        <v>13</v>
      </c>
      <c r="C117" s="21">
        <v>2399</v>
      </c>
      <c r="D117" s="8">
        <f>IF(B117="Flipkart",15,IF(B117="Amazon",10,IF(B117="Cliq",25,IF(B117="Myntra",30,IF(B117="Snapdeal",35,IF(B117="Meesho",5,""))))))</f>
        <v>30</v>
      </c>
      <c r="E117" s="20">
        <f>IF(B117="Flipkart",10%,IF(B117="Amazon",15%,IF(B117="Cliq",20%,IF(B117="Myntra",5%,IF(B117="Snapdeal",2.5%,IF(B117="Meesho",0%,""))))))</f>
        <v>0.05</v>
      </c>
      <c r="F117" s="21">
        <f>C117*E117</f>
        <v>119.95</v>
      </c>
      <c r="G117" s="19">
        <f t="shared" si="3"/>
        <v>45698</v>
      </c>
      <c r="H117" s="21">
        <f>C117-F117</f>
        <v>2279.05</v>
      </c>
    </row>
    <row r="118" spans="1:8">
      <c r="A118" s="19">
        <v>45668</v>
      </c>
      <c r="B118" s="16" t="s">
        <v>13</v>
      </c>
      <c r="C118" s="21">
        <v>2399</v>
      </c>
      <c r="D118" s="8">
        <f>IF(B118="Flipkart",15,IF(B118="Amazon",10,IF(B118="Cliq",25,IF(B118="Myntra",30,IF(B118="Snapdeal",35,IF(B118="Meesho",5,""))))))</f>
        <v>30</v>
      </c>
      <c r="E118" s="20">
        <f>IF(B118="Flipkart",10%,IF(B118="Amazon",15%,IF(B118="Cliq",20%,IF(B118="Myntra",5%,IF(B118="Snapdeal",2.5%,IF(B118="Meesho",0%,""))))))</f>
        <v>0.05</v>
      </c>
      <c r="F118" s="21">
        <f>C118*E118</f>
        <v>119.95</v>
      </c>
      <c r="G118" s="19">
        <f t="shared" si="3"/>
        <v>45698</v>
      </c>
      <c r="H118" s="21">
        <f>C118-F118</f>
        <v>2279.05</v>
      </c>
    </row>
    <row r="119" spans="1:8">
      <c r="A119" s="19">
        <v>45668</v>
      </c>
      <c r="B119" s="16" t="s">
        <v>13</v>
      </c>
      <c r="C119" s="21">
        <v>2299</v>
      </c>
      <c r="D119" s="8">
        <f>IF(B119="Flipkart",15,IF(B119="Amazon",10,IF(B119="Cliq",25,IF(B119="Myntra",30,IF(B119="Snapdeal",35,IF(B119="Meesho",5,""))))))</f>
        <v>30</v>
      </c>
      <c r="E119" s="20">
        <f>IF(B119="Flipkart",10%,IF(B119="Amazon",15%,IF(B119="Cliq",20%,IF(B119="Myntra",5%,IF(B119="Snapdeal",2.5%,IF(B119="Meesho",0%,""))))))</f>
        <v>0.05</v>
      </c>
      <c r="F119" s="21">
        <f>C119*E119</f>
        <v>114.95</v>
      </c>
      <c r="G119" s="19">
        <f t="shared" si="3"/>
        <v>45698</v>
      </c>
      <c r="H119" s="21">
        <f>C119-F119</f>
        <v>2184.05</v>
      </c>
    </row>
    <row r="120" spans="1:8">
      <c r="A120" s="19">
        <v>45668</v>
      </c>
      <c r="B120" s="16" t="s">
        <v>13</v>
      </c>
      <c r="C120" s="21">
        <v>2299</v>
      </c>
      <c r="D120" s="8">
        <f>IF(B120="Flipkart",15,IF(B120="Amazon",10,IF(B120="Cliq",25,IF(B120="Myntra",30,IF(B120="Snapdeal",35,IF(B120="Meesho",5,""))))))</f>
        <v>30</v>
      </c>
      <c r="E120" s="20">
        <f>IF(B120="Flipkart",10%,IF(B120="Amazon",15%,IF(B120="Cliq",20%,IF(B120="Myntra",5%,IF(B120="Snapdeal",2.5%,IF(B120="Meesho",0%,""))))))</f>
        <v>0.05</v>
      </c>
      <c r="F120" s="21">
        <f>C120*E120</f>
        <v>114.95</v>
      </c>
      <c r="G120" s="19">
        <f t="shared" si="3"/>
        <v>45698</v>
      </c>
      <c r="H120" s="21">
        <f>C120-F120</f>
        <v>2184.05</v>
      </c>
    </row>
    <row r="121" spans="1:8">
      <c r="A121" s="19">
        <v>45668</v>
      </c>
      <c r="B121" s="16" t="s">
        <v>14</v>
      </c>
      <c r="C121" s="21">
        <v>2823</v>
      </c>
      <c r="D121" s="8">
        <f>IF(B121="Flipkart",15,IF(B121="Amazon",10,IF(B121="Cliq",25,IF(B121="Myntra",30,IF(B121="Snapdeal",35,IF(B121="Meesho",5,""))))))</f>
        <v>35</v>
      </c>
      <c r="E121" s="20">
        <f>IF(B121="Flipkart",10%,IF(B121="Amazon",15%,IF(B121="Cliq",20%,IF(B121="Myntra",5%,IF(B121="Snapdeal",2.5%,IF(B121="Meesho",0%,""))))))</f>
        <v>0.025</v>
      </c>
      <c r="F121" s="21">
        <f>C121*E121</f>
        <v>70.575</v>
      </c>
      <c r="G121" s="19">
        <f t="shared" si="3"/>
        <v>45703</v>
      </c>
      <c r="H121" s="21">
        <f>C121-F121</f>
        <v>2752.425</v>
      </c>
    </row>
    <row r="122" spans="1:8">
      <c r="A122" s="19">
        <v>45668</v>
      </c>
      <c r="B122" s="16" t="s">
        <v>14</v>
      </c>
      <c r="C122" s="21">
        <v>2723</v>
      </c>
      <c r="D122" s="8">
        <f>IF(B122="Flipkart",15,IF(B122="Amazon",10,IF(B122="Cliq",25,IF(B122="Myntra",30,IF(B122="Snapdeal",35,IF(B122="Meesho",5,""))))))</f>
        <v>35</v>
      </c>
      <c r="E122" s="20">
        <f>IF(B122="Flipkart",10%,IF(B122="Amazon",15%,IF(B122="Cliq",20%,IF(B122="Myntra",5%,IF(B122="Snapdeal",2.5%,IF(B122="Meesho",0%,""))))))</f>
        <v>0.025</v>
      </c>
      <c r="F122" s="21">
        <f>C122*E122</f>
        <v>68.075</v>
      </c>
      <c r="G122" s="19">
        <f t="shared" si="3"/>
        <v>45703</v>
      </c>
      <c r="H122" s="21">
        <f>C122-F122</f>
        <v>2654.925</v>
      </c>
    </row>
    <row r="123" spans="1:8">
      <c r="A123" s="19">
        <v>45677</v>
      </c>
      <c r="B123" s="16" t="s">
        <v>14</v>
      </c>
      <c r="C123" s="21">
        <v>2823</v>
      </c>
      <c r="D123" s="8">
        <f>IF(B123="Flipkart",15,IF(B123="Amazon",10,IF(B123="Cliq",25,IF(B123="Myntra",30,IF(B123="Snapdeal",35,IF(B123="Meesho",5,""))))))</f>
        <v>35</v>
      </c>
      <c r="E123" s="20">
        <f>IF(B123="Flipkart",10%,IF(B123="Amazon",15%,IF(B123="Cliq",20%,IF(B123="Myntra",5%,IF(B123="Snapdeal",2.5%,IF(B123="Meesho",0%,""))))))</f>
        <v>0.025</v>
      </c>
      <c r="F123" s="21">
        <f>C123*E123</f>
        <v>70.575</v>
      </c>
      <c r="G123" s="19">
        <f t="shared" si="3"/>
        <v>45712</v>
      </c>
      <c r="H123" s="21">
        <f>C123-F123</f>
        <v>2752.425</v>
      </c>
    </row>
    <row r="124" spans="1:8">
      <c r="A124" s="19">
        <v>45677</v>
      </c>
      <c r="B124" s="16" t="s">
        <v>14</v>
      </c>
      <c r="C124" s="21">
        <v>2723</v>
      </c>
      <c r="D124" s="8">
        <f>IF(B124="Flipkart",15,IF(B124="Amazon",10,IF(B124="Cliq",25,IF(B124="Myntra",30,IF(B124="Snapdeal",35,IF(B124="Meesho",5,""))))))</f>
        <v>35</v>
      </c>
      <c r="E124" s="20">
        <f>IF(B124="Flipkart",10%,IF(B124="Amazon",15%,IF(B124="Cliq",20%,IF(B124="Myntra",5%,IF(B124="Snapdeal",2.5%,IF(B124="Meesho",0%,""))))))</f>
        <v>0.025</v>
      </c>
      <c r="F124" s="21">
        <f>C124*E124</f>
        <v>68.075</v>
      </c>
      <c r="G124" s="19">
        <f t="shared" si="3"/>
        <v>45712</v>
      </c>
      <c r="H124" s="21">
        <f>C124-F124</f>
        <v>2654.925</v>
      </c>
    </row>
  </sheetData>
  <sortState ref="A2:H124">
    <sortCondition ref="G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workbookViewId="0">
      <selection activeCell="C1" sqref="C$1:C$1048576"/>
    </sheetView>
  </sheetViews>
  <sheetFormatPr defaultColWidth="9" defaultRowHeight="14"/>
  <cols>
    <col min="1" max="1" width="12.1416666666667" customWidth="1"/>
    <col min="2" max="2" width="22" style="16" customWidth="1"/>
    <col min="3" max="3" width="11.5666666666667" customWidth="1"/>
    <col min="4" max="4" width="14.0833333333333" customWidth="1"/>
    <col min="5" max="5" width="16.6666666666667" customWidth="1"/>
    <col min="7" max="13" width="18" style="16" customWidth="1"/>
  </cols>
  <sheetData>
    <row r="1" ht="14.75" spans="1:13">
      <c r="A1" s="2" t="s">
        <v>0</v>
      </c>
      <c r="B1" s="2" t="s">
        <v>15</v>
      </c>
      <c r="C1" s="2" t="s">
        <v>16</v>
      </c>
      <c r="D1" s="1" t="s">
        <v>17</v>
      </c>
      <c r="E1" s="1" t="s">
        <v>18</v>
      </c>
      <c r="G1" s="17"/>
      <c r="H1" s="17"/>
      <c r="I1" s="17"/>
      <c r="J1" s="17"/>
      <c r="K1" s="17"/>
      <c r="L1" s="2" t="s">
        <v>15</v>
      </c>
      <c r="M1" s="2" t="s">
        <v>19</v>
      </c>
    </row>
    <row r="2" ht="14.75" spans="1:13">
      <c r="A2" s="18">
        <v>45580</v>
      </c>
      <c r="B2" s="16" t="s">
        <v>20</v>
      </c>
      <c r="C2" s="6">
        <v>6780</v>
      </c>
      <c r="D2" s="8">
        <f>IF(B2="Mamta industies",30,IF(B2="MK Associates",20,IF(B2="LK Consultants",15,IF(B2="RJ industries",30,IF(B2="LML LTD",25,IF(B2="Google",15,IF(B2="Microsoft",0,"")))))))</f>
        <v>15</v>
      </c>
      <c r="E2" s="19">
        <f>A2+D2</f>
        <v>45595</v>
      </c>
      <c r="L2" s="16" t="s">
        <v>21</v>
      </c>
      <c r="M2" s="16">
        <v>30</v>
      </c>
    </row>
    <row r="3" spans="1:13">
      <c r="A3" s="18">
        <v>45578</v>
      </c>
      <c r="B3" s="16" t="s">
        <v>22</v>
      </c>
      <c r="C3" s="6">
        <v>50000</v>
      </c>
      <c r="D3" s="8">
        <f>IF(B3="Mamta industies",30,IF(B3="MK Associates",20,IF(B3="LK Consultants",15,IF(B3="RJ industries",30,IF(B3="LML LTD",25,IF(B3="Google",15,IF(B3="Microsoft",0,"")))))))</f>
        <v>20</v>
      </c>
      <c r="E3" s="19">
        <f t="shared" ref="E3:E21" si="0">A3+D3</f>
        <v>45598</v>
      </c>
      <c r="L3" s="16" t="s">
        <v>22</v>
      </c>
      <c r="M3" s="16">
        <v>20</v>
      </c>
    </row>
    <row r="4" spans="1:13">
      <c r="A4" s="18">
        <v>45601</v>
      </c>
      <c r="B4" s="16" t="s">
        <v>23</v>
      </c>
      <c r="C4" s="6">
        <v>200</v>
      </c>
      <c r="D4" s="8">
        <f>IF(B4="Mamta industies",30,IF(B4="MK Associates",20,IF(B4="LK Consultants",15,IF(B4="RJ industries",30,IF(B4="LML LTD",25,IF(B4="Google",15,IF(B4="Microsoft",0,"")))))))</f>
        <v>0</v>
      </c>
      <c r="E4" s="19">
        <f t="shared" si="0"/>
        <v>45601</v>
      </c>
      <c r="L4" s="16" t="s">
        <v>20</v>
      </c>
      <c r="M4" s="16">
        <v>15</v>
      </c>
    </row>
    <row r="5" spans="1:13">
      <c r="A5" s="18">
        <v>45577</v>
      </c>
      <c r="B5" s="16" t="s">
        <v>21</v>
      </c>
      <c r="C5" s="6">
        <v>10000</v>
      </c>
      <c r="D5" s="8">
        <f>IF(B5="Mamta industies",30,IF(B5="MK Associates",20,IF(B5="LK Consultants",15,IF(B5="RJ industries",30,IF(B5="LML LTD",25,IF(B5="Google",15,IF(B5="Microsoft",0,"")))))))</f>
        <v>30</v>
      </c>
      <c r="E5" s="19">
        <f t="shared" si="0"/>
        <v>45607</v>
      </c>
      <c r="L5" s="16" t="s">
        <v>24</v>
      </c>
      <c r="M5" s="16">
        <v>30</v>
      </c>
    </row>
    <row r="6" spans="1:13">
      <c r="A6" s="18">
        <v>45585</v>
      </c>
      <c r="B6" s="16" t="s">
        <v>24</v>
      </c>
      <c r="C6" s="6">
        <v>8000</v>
      </c>
      <c r="D6" s="8">
        <f>IF(B6="Mamta industies",30,IF(B6="MK Associates",20,IF(B6="LK Consultants",15,IF(B6="RJ industries",30,IF(B6="LML LTD",25,IF(B6="Google",15,IF(B6="Microsoft",0,"")))))))</f>
        <v>30</v>
      </c>
      <c r="E6" s="19">
        <f t="shared" si="0"/>
        <v>45615</v>
      </c>
      <c r="L6" s="16" t="s">
        <v>25</v>
      </c>
      <c r="M6" s="16">
        <v>25</v>
      </c>
    </row>
    <row r="7" spans="1:13">
      <c r="A7" s="18">
        <v>45600</v>
      </c>
      <c r="B7" s="16" t="s">
        <v>26</v>
      </c>
      <c r="C7" s="6">
        <v>23000</v>
      </c>
      <c r="D7" s="8">
        <f>IF(B7="Mamta industies",30,IF(B7="MK Associates",20,IF(B7="LK Consultants",15,IF(B7="RJ industries",30,IF(B7="LML LTD",25,IF(B7="Google",15,IF(B7="Microsoft",0,"")))))))</f>
        <v>15</v>
      </c>
      <c r="E7" s="19">
        <f t="shared" si="0"/>
        <v>45615</v>
      </c>
      <c r="L7" s="16" t="s">
        <v>26</v>
      </c>
      <c r="M7" s="16">
        <v>15</v>
      </c>
    </row>
    <row r="8" spans="1:13">
      <c r="A8" s="18">
        <v>45594</v>
      </c>
      <c r="B8" s="16" t="s">
        <v>25</v>
      </c>
      <c r="C8" s="6">
        <v>6700</v>
      </c>
      <c r="D8" s="8">
        <f>IF(B8="Mamta industies",30,IF(B8="MK Associates",20,IF(B8="LK Consultants",15,IF(B8="RJ industries",30,IF(B8="LML LTD",25,IF(B8="Google",15,IF(B8="Microsoft",0,"")))))))</f>
        <v>25</v>
      </c>
      <c r="E8" s="19">
        <f t="shared" si="0"/>
        <v>45619</v>
      </c>
      <c r="L8" s="16" t="s">
        <v>23</v>
      </c>
      <c r="M8" s="16">
        <v>0</v>
      </c>
    </row>
    <row r="9" spans="1:5">
      <c r="A9" s="18">
        <v>45623</v>
      </c>
      <c r="B9" s="16" t="s">
        <v>23</v>
      </c>
      <c r="C9" s="6">
        <v>3400</v>
      </c>
      <c r="D9" s="8">
        <f>IF(B9="Mamta industies",30,IF(B9="MK Associates",20,IF(B9="LK Consultants",15,IF(B9="RJ industries",30,IF(B9="LML LTD",25,IF(B9="Google",15,IF(B9="Microsoft",0,"")))))))</f>
        <v>0</v>
      </c>
      <c r="E9" s="19">
        <f t="shared" si="0"/>
        <v>45623</v>
      </c>
    </row>
    <row r="10" spans="1:5">
      <c r="A10" s="18">
        <v>45608</v>
      </c>
      <c r="B10" s="16" t="s">
        <v>22</v>
      </c>
      <c r="C10" s="6">
        <v>6780</v>
      </c>
      <c r="D10" s="8">
        <f>IF(B10="Mamta industies",30,IF(B10="MK Associates",20,IF(B10="LK Consultants",15,IF(B10="RJ industries",30,IF(B10="LML LTD",25,IF(B10="Google",15,IF(B10="Microsoft",0,"")))))))</f>
        <v>20</v>
      </c>
      <c r="E10" s="19">
        <f t="shared" si="0"/>
        <v>45628</v>
      </c>
    </row>
    <row r="11" spans="1:5">
      <c r="A11" s="18">
        <v>45617</v>
      </c>
      <c r="B11" s="16" t="s">
        <v>20</v>
      </c>
      <c r="C11" s="6">
        <v>4320</v>
      </c>
      <c r="D11" s="8">
        <f>IF(B11="Mamta industies",30,IF(B11="MK Associates",20,IF(B11="LK Consultants",15,IF(B11="RJ industries",30,IF(B11="LML LTD",25,IF(B11="Google",15,IF(B11="Microsoft",0,"")))))))</f>
        <v>15</v>
      </c>
      <c r="E11" s="19">
        <f t="shared" si="0"/>
        <v>45632</v>
      </c>
    </row>
    <row r="12" spans="1:5">
      <c r="A12" s="18">
        <v>45603</v>
      </c>
      <c r="B12" s="16" t="s">
        <v>21</v>
      </c>
      <c r="C12" s="6">
        <v>4000</v>
      </c>
      <c r="D12" s="8">
        <f>IF(B12="Mamta industies",30,IF(B12="MK Associates",20,IF(B12="LK Consultants",15,IF(B12="RJ industries",30,IF(B12="LML LTD",25,IF(B12="Google",15,IF(B12="Microsoft",0,"")))))))</f>
        <v>30</v>
      </c>
      <c r="E12" s="19">
        <f t="shared" si="0"/>
        <v>45633</v>
      </c>
    </row>
    <row r="13" spans="1:5">
      <c r="A13" s="18">
        <v>45618</v>
      </c>
      <c r="B13" s="16" t="s">
        <v>26</v>
      </c>
      <c r="C13" s="6">
        <v>7780</v>
      </c>
      <c r="D13" s="8">
        <f>IF(B13="Mamta industies",30,IF(B13="MK Associates",20,IF(B13="LK Consultants",15,IF(B13="RJ industries",30,IF(B13="LML LTD",25,IF(B13="Google",15,IF(B13="Microsoft",0,"")))))))</f>
        <v>15</v>
      </c>
      <c r="E13" s="19">
        <f t="shared" si="0"/>
        <v>45633</v>
      </c>
    </row>
    <row r="14" spans="1:5">
      <c r="A14" s="18">
        <v>45616</v>
      </c>
      <c r="B14" s="16" t="s">
        <v>25</v>
      </c>
      <c r="C14" s="6">
        <v>23400</v>
      </c>
      <c r="D14" s="8">
        <f>IF(B14="Mamta industies",30,IF(B14="MK Associates",20,IF(B14="LK Consultants",15,IF(B14="RJ industries",30,IF(B14="LML LTD",25,IF(B14="Google",15,IF(B14="Microsoft",0,"")))))))</f>
        <v>25</v>
      </c>
      <c r="E14" s="19">
        <f t="shared" si="0"/>
        <v>45641</v>
      </c>
    </row>
    <row r="15" spans="1:5">
      <c r="A15" s="18">
        <v>45615</v>
      </c>
      <c r="B15" s="16" t="s">
        <v>24</v>
      </c>
      <c r="C15" s="6">
        <v>6790</v>
      </c>
      <c r="D15" s="8">
        <f>IF(B15="Mamta industies",30,IF(B15="MK Associates",20,IF(B15="LK Consultants",15,IF(B15="RJ industries",30,IF(B15="LML LTD",25,IF(B15="Google",15,IF(B15="Microsoft",0,"")))))))</f>
        <v>30</v>
      </c>
      <c r="E15" s="19">
        <f t="shared" si="0"/>
        <v>45645</v>
      </c>
    </row>
    <row r="16" spans="1:5">
      <c r="A16" s="18">
        <v>45632</v>
      </c>
      <c r="B16" s="16" t="s">
        <v>21</v>
      </c>
      <c r="C16" s="6">
        <v>9080</v>
      </c>
      <c r="D16" s="8">
        <f>IF(B16="Mamta industies",30,IF(B16="MK Associates",20,IF(B16="LK Consultants",15,IF(B16="RJ industries",30,IF(B16="LML LTD",25,IF(B16="Google",15,IF(B16="Microsoft",0,"")))))))</f>
        <v>30</v>
      </c>
      <c r="E16" s="19">
        <f>A16+D16</f>
        <v>45662</v>
      </c>
    </row>
    <row r="17" spans="1:5">
      <c r="A17" s="18">
        <v>45660</v>
      </c>
      <c r="B17" s="16" t="s">
        <v>20</v>
      </c>
      <c r="C17" s="6">
        <v>4566</v>
      </c>
      <c r="D17" s="8">
        <f>IF(B17="Mamta industies",30,IF(B17="MK Associates",20,IF(B17="LK Consultants",15,IF(B17="RJ industries",30,IF(B17="LML LTD",25,IF(B17="Google",15,IF(B17="Microsoft",0,"")))))))</f>
        <v>15</v>
      </c>
      <c r="E17" s="19">
        <f t="shared" si="0"/>
        <v>45675</v>
      </c>
    </row>
    <row r="18" spans="1:5">
      <c r="A18" s="18">
        <v>45661</v>
      </c>
      <c r="B18" s="16" t="s">
        <v>22</v>
      </c>
      <c r="C18" s="6">
        <v>10000</v>
      </c>
      <c r="D18" s="8">
        <f>IF(B18="Mamta industies",30,IF(B18="MK Associates",20,IF(B18="LK Consultants",15,IF(B18="RJ industries",30,IF(B18="LML LTD",25,IF(B18="Google",15,IF(B18="Microsoft",0,"")))))))</f>
        <v>20</v>
      </c>
      <c r="E18" s="19">
        <f t="shared" si="0"/>
        <v>45681</v>
      </c>
    </row>
    <row r="19" spans="1:5">
      <c r="A19" s="18">
        <v>45677</v>
      </c>
      <c r="B19" s="16" t="s">
        <v>26</v>
      </c>
      <c r="C19" s="6">
        <v>4560</v>
      </c>
      <c r="D19" s="8">
        <f>IF(B19="Mamta industies",30,IF(B19="MK Associates",20,IF(B19="LK Consultants",15,IF(B19="RJ industries",30,IF(B19="LML LTD",25,IF(B19="Google",15,IF(B19="Microsoft",0,"")))))))</f>
        <v>15</v>
      </c>
      <c r="E19" s="19">
        <f t="shared" si="0"/>
        <v>45692</v>
      </c>
    </row>
    <row r="20" spans="1:5">
      <c r="A20" s="18">
        <v>45663</v>
      </c>
      <c r="B20" s="16" t="s">
        <v>24</v>
      </c>
      <c r="C20" s="6">
        <v>9221</v>
      </c>
      <c r="D20" s="8">
        <f>IF(B20="Mamta industies",30,IF(B20="MK Associates",20,IF(B20="LK Consultants",15,IF(B20="RJ industries",30,IF(B20="LML LTD",25,IF(B20="Google",15,IF(B20="Microsoft",0,"")))))))</f>
        <v>30</v>
      </c>
      <c r="E20" s="19">
        <f t="shared" si="0"/>
        <v>45693</v>
      </c>
    </row>
    <row r="21" spans="1:5">
      <c r="A21" s="18">
        <v>45668</v>
      </c>
      <c r="B21" s="16" t="s">
        <v>25</v>
      </c>
      <c r="C21" s="6">
        <v>56789</v>
      </c>
      <c r="D21" s="8">
        <f>IF(B21="Mamta industies",30,IF(B21="MK Associates",20,IF(B21="LK Consultants",15,IF(B21="RJ industries",30,IF(B21="LML LTD",25,IF(B21="Google",15,IF(B21="Microsoft",0,"")))))))</f>
        <v>25</v>
      </c>
      <c r="E21" s="19">
        <f t="shared" si="0"/>
        <v>45693</v>
      </c>
    </row>
  </sheetData>
  <sortState ref="A2:E21">
    <sortCondition ref="E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2"/>
  <sheetViews>
    <sheetView workbookViewId="0">
      <selection activeCell="K24" sqref="K24"/>
    </sheetView>
  </sheetViews>
  <sheetFormatPr defaultColWidth="8.66666666666667" defaultRowHeight="14"/>
  <cols>
    <col min="1" max="1" width="18.3333333333333" customWidth="1"/>
    <col min="2" max="2" width="12" customWidth="1"/>
    <col min="3" max="3" width="26" customWidth="1"/>
    <col min="4" max="4" width="13.9166666666667" customWidth="1"/>
    <col min="5" max="5" width="6.33333333333333" customWidth="1"/>
    <col min="6" max="6" width="10.6666666666667"/>
    <col min="7" max="8" width="13.3333333333333" customWidth="1"/>
    <col min="9" max="9" width="15" customWidth="1"/>
    <col min="10" max="10" width="17" customWidth="1"/>
    <col min="11" max="11" width="14.4166666666667" customWidth="1"/>
    <col min="12" max="12" width="16.4166666666667" customWidth="1"/>
    <col min="13" max="13" width="9"/>
  </cols>
  <sheetData>
    <row r="1" ht="14.75" spans="1:12">
      <c r="A1" s="1" t="s">
        <v>27</v>
      </c>
      <c r="B1" s="1" t="s">
        <v>7</v>
      </c>
      <c r="C1" s="1" t="s">
        <v>28</v>
      </c>
      <c r="D1" s="2" t="s">
        <v>16</v>
      </c>
      <c r="E1" s="1"/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3" t="s">
        <v>35</v>
      </c>
    </row>
    <row r="2" ht="14.75" spans="1:12">
      <c r="A2" s="3">
        <v>45582</v>
      </c>
      <c r="B2" s="4">
        <v>239</v>
      </c>
      <c r="C2" s="5">
        <v>45595</v>
      </c>
      <c r="D2" s="6">
        <v>6780</v>
      </c>
      <c r="E2" s="7"/>
      <c r="F2" s="7">
        <v>45582</v>
      </c>
      <c r="G2">
        <f>INT((F2-$F$2)/7)+1</f>
        <v>1</v>
      </c>
      <c r="H2" s="8">
        <f>SUMIF(F:F,F2,B:B)</f>
        <v>239</v>
      </c>
      <c r="I2" s="8">
        <f>SUMIF(F:F,F2,D:D)</f>
        <v>6780</v>
      </c>
      <c r="J2">
        <f>H2-I2</f>
        <v>-6541</v>
      </c>
      <c r="K2">
        <f>I2</f>
        <v>6780</v>
      </c>
      <c r="L2" s="14" t="str">
        <f>IF(J2&gt;0,"Profit","Loss")</f>
        <v>Loss</v>
      </c>
    </row>
    <row r="3" spans="1:12">
      <c r="A3" s="3">
        <v>45585</v>
      </c>
      <c r="B3" s="4">
        <v>1473</v>
      </c>
      <c r="C3" s="5">
        <v>45598</v>
      </c>
      <c r="D3" s="6">
        <v>50000</v>
      </c>
      <c r="E3" s="7"/>
      <c r="F3" s="7">
        <f>F2+7</f>
        <v>45589</v>
      </c>
      <c r="G3">
        <f t="shared" ref="G3:G16" si="0">INT((F3-$F$2)/7)+1</f>
        <v>2</v>
      </c>
      <c r="H3" s="8">
        <f t="shared" ref="H3:H21" si="1">SUMIF(F:F,F3,B:B)</f>
        <v>1473</v>
      </c>
      <c r="I3" s="8">
        <f t="shared" ref="I3:I21" si="2">SUMIF(F:F,F3,D:D)</f>
        <v>50000</v>
      </c>
      <c r="J3">
        <f t="shared" ref="J3:J21" si="3">H3-I3</f>
        <v>-48527</v>
      </c>
      <c r="K3">
        <f>J2+I3</f>
        <v>43459</v>
      </c>
      <c r="L3" s="14" t="str">
        <f t="shared" ref="L3:L21" si="4">IF(J3&gt;0,"Profit","Loss")</f>
        <v>Loss</v>
      </c>
    </row>
    <row r="4" spans="1:12">
      <c r="A4" s="3">
        <v>45587</v>
      </c>
      <c r="B4" s="4">
        <v>387.6</v>
      </c>
      <c r="C4" s="5">
        <v>45601</v>
      </c>
      <c r="D4" s="6">
        <v>200</v>
      </c>
      <c r="E4" s="7"/>
      <c r="F4" s="7">
        <f t="shared" ref="F4:F23" si="5">F3+7</f>
        <v>45596</v>
      </c>
      <c r="G4">
        <f t="shared" si="0"/>
        <v>3</v>
      </c>
      <c r="H4" s="8">
        <f t="shared" si="1"/>
        <v>387.6</v>
      </c>
      <c r="I4" s="8">
        <f t="shared" si="2"/>
        <v>200</v>
      </c>
      <c r="J4">
        <f t="shared" si="3"/>
        <v>187.6</v>
      </c>
      <c r="K4">
        <f t="shared" ref="K4:K21" si="6">J3+I4</f>
        <v>-48327</v>
      </c>
      <c r="L4" s="15" t="str">
        <f t="shared" si="4"/>
        <v>Profit</v>
      </c>
    </row>
    <row r="5" spans="1:12">
      <c r="A5" s="9">
        <v>45590</v>
      </c>
      <c r="B5" s="4">
        <v>1436.5</v>
      </c>
      <c r="C5" s="5">
        <v>45607</v>
      </c>
      <c r="D5" s="6">
        <v>10000</v>
      </c>
      <c r="E5" s="7"/>
      <c r="F5" s="7">
        <f t="shared" si="5"/>
        <v>45603</v>
      </c>
      <c r="G5">
        <f t="shared" si="0"/>
        <v>4</v>
      </c>
      <c r="H5" s="8">
        <f t="shared" si="1"/>
        <v>1436.5</v>
      </c>
      <c r="I5" s="8">
        <f t="shared" si="2"/>
        <v>10000</v>
      </c>
      <c r="J5">
        <f t="shared" si="3"/>
        <v>-8563.5</v>
      </c>
      <c r="K5">
        <f t="shared" si="6"/>
        <v>10187.6</v>
      </c>
      <c r="L5" s="14" t="str">
        <f t="shared" si="4"/>
        <v>Loss</v>
      </c>
    </row>
    <row r="6" spans="1:12">
      <c r="A6" s="9">
        <v>45590</v>
      </c>
      <c r="B6" s="4">
        <v>1384</v>
      </c>
      <c r="C6" s="5">
        <v>45615</v>
      </c>
      <c r="D6" s="6">
        <v>8000</v>
      </c>
      <c r="E6" s="7"/>
      <c r="F6" s="7">
        <f t="shared" si="5"/>
        <v>45610</v>
      </c>
      <c r="G6">
        <f t="shared" si="0"/>
        <v>5</v>
      </c>
      <c r="H6" s="8">
        <f t="shared" si="1"/>
        <v>1384</v>
      </c>
      <c r="I6" s="8">
        <f t="shared" si="2"/>
        <v>8000</v>
      </c>
      <c r="J6">
        <f t="shared" si="3"/>
        <v>-6616</v>
      </c>
      <c r="K6">
        <f t="shared" si="6"/>
        <v>-563.5</v>
      </c>
      <c r="L6" s="14" t="str">
        <f t="shared" si="4"/>
        <v>Loss</v>
      </c>
    </row>
    <row r="7" spans="1:12">
      <c r="A7" s="9">
        <v>45592</v>
      </c>
      <c r="B7" s="4">
        <v>499.5</v>
      </c>
      <c r="C7" s="5">
        <v>45615</v>
      </c>
      <c r="D7" s="6">
        <v>23000</v>
      </c>
      <c r="E7" s="7"/>
      <c r="F7" s="7">
        <f t="shared" si="5"/>
        <v>45617</v>
      </c>
      <c r="G7">
        <f t="shared" si="0"/>
        <v>6</v>
      </c>
      <c r="H7" s="8">
        <f t="shared" si="1"/>
        <v>499.5</v>
      </c>
      <c r="I7" s="8">
        <f t="shared" si="2"/>
        <v>23000</v>
      </c>
      <c r="J7">
        <f t="shared" si="3"/>
        <v>-22500.5</v>
      </c>
      <c r="K7">
        <f t="shared" si="6"/>
        <v>16384</v>
      </c>
      <c r="L7" s="14" t="str">
        <f t="shared" si="4"/>
        <v>Loss</v>
      </c>
    </row>
    <row r="8" spans="1:12">
      <c r="A8" s="9">
        <v>45592</v>
      </c>
      <c r="B8" s="4">
        <v>1610.1</v>
      </c>
      <c r="C8" s="5">
        <v>45619</v>
      </c>
      <c r="D8" s="6">
        <v>6700</v>
      </c>
      <c r="E8" s="7"/>
      <c r="F8" s="7">
        <f t="shared" si="5"/>
        <v>45624</v>
      </c>
      <c r="G8">
        <f t="shared" si="0"/>
        <v>7</v>
      </c>
      <c r="H8" s="8">
        <f t="shared" si="1"/>
        <v>1610.1</v>
      </c>
      <c r="I8" s="8">
        <f t="shared" si="2"/>
        <v>6700</v>
      </c>
      <c r="J8">
        <f t="shared" si="3"/>
        <v>-5089.9</v>
      </c>
      <c r="K8">
        <f t="shared" si="6"/>
        <v>-15800.5</v>
      </c>
      <c r="L8" s="14" t="str">
        <f t="shared" si="4"/>
        <v>Loss</v>
      </c>
    </row>
    <row r="9" spans="1:12">
      <c r="A9" s="9">
        <v>45593</v>
      </c>
      <c r="B9" s="4">
        <v>284.4</v>
      </c>
      <c r="C9" s="5">
        <v>45623</v>
      </c>
      <c r="D9" s="6">
        <v>3400</v>
      </c>
      <c r="E9" s="7"/>
      <c r="F9" s="7">
        <f t="shared" si="5"/>
        <v>45631</v>
      </c>
      <c r="G9">
        <f t="shared" si="0"/>
        <v>8</v>
      </c>
      <c r="H9" s="8">
        <f t="shared" si="1"/>
        <v>284.4</v>
      </c>
      <c r="I9" s="8">
        <f t="shared" si="2"/>
        <v>3400</v>
      </c>
      <c r="J9">
        <f t="shared" si="3"/>
        <v>-3115.6</v>
      </c>
      <c r="K9">
        <f t="shared" si="6"/>
        <v>-1689.9</v>
      </c>
      <c r="L9" s="14" t="str">
        <f t="shared" si="4"/>
        <v>Loss</v>
      </c>
    </row>
    <row r="10" spans="1:12">
      <c r="A10" s="9">
        <v>45595</v>
      </c>
      <c r="B10" s="4">
        <v>1530</v>
      </c>
      <c r="C10" s="5">
        <v>45628</v>
      </c>
      <c r="D10" s="6">
        <v>6780</v>
      </c>
      <c r="E10" s="7"/>
      <c r="F10" s="7">
        <f t="shared" si="5"/>
        <v>45638</v>
      </c>
      <c r="G10">
        <f t="shared" si="0"/>
        <v>9</v>
      </c>
      <c r="H10" s="8">
        <f t="shared" si="1"/>
        <v>1530</v>
      </c>
      <c r="I10" s="8">
        <f t="shared" si="2"/>
        <v>6780</v>
      </c>
      <c r="J10">
        <f t="shared" si="3"/>
        <v>-5250</v>
      </c>
      <c r="K10">
        <f t="shared" si="6"/>
        <v>3664.4</v>
      </c>
      <c r="L10" s="14" t="str">
        <f t="shared" si="4"/>
        <v>Loss</v>
      </c>
    </row>
    <row r="11" spans="1:12">
      <c r="A11" s="9">
        <v>45595</v>
      </c>
      <c r="B11" s="4">
        <v>1360.85</v>
      </c>
      <c r="C11" s="5">
        <v>45632</v>
      </c>
      <c r="D11" s="6">
        <v>4320</v>
      </c>
      <c r="E11" s="7"/>
      <c r="F11" s="7">
        <f t="shared" si="5"/>
        <v>45645</v>
      </c>
      <c r="G11">
        <f t="shared" si="0"/>
        <v>10</v>
      </c>
      <c r="H11" s="8">
        <f t="shared" si="1"/>
        <v>1360.85</v>
      </c>
      <c r="I11" s="8">
        <f t="shared" si="2"/>
        <v>4320</v>
      </c>
      <c r="J11">
        <f t="shared" si="3"/>
        <v>-2959.15</v>
      </c>
      <c r="K11">
        <f t="shared" si="6"/>
        <v>-930</v>
      </c>
      <c r="L11" s="14" t="str">
        <f t="shared" si="4"/>
        <v>Loss</v>
      </c>
    </row>
    <row r="12" spans="1:12">
      <c r="A12" s="9">
        <v>45595</v>
      </c>
      <c r="B12" s="4">
        <v>1360.85</v>
      </c>
      <c r="C12" s="5">
        <v>45633</v>
      </c>
      <c r="D12" s="6">
        <v>4000</v>
      </c>
      <c r="E12" s="7"/>
      <c r="F12" s="7">
        <f t="shared" si="5"/>
        <v>45652</v>
      </c>
      <c r="G12">
        <f t="shared" si="0"/>
        <v>11</v>
      </c>
      <c r="H12" s="8">
        <f t="shared" si="1"/>
        <v>1360.85</v>
      </c>
      <c r="I12" s="8">
        <f t="shared" si="2"/>
        <v>4000</v>
      </c>
      <c r="J12">
        <f t="shared" si="3"/>
        <v>-2639.15</v>
      </c>
      <c r="K12">
        <f t="shared" si="6"/>
        <v>1040.85</v>
      </c>
      <c r="L12" s="14" t="str">
        <f t="shared" si="4"/>
        <v>Loss</v>
      </c>
    </row>
    <row r="13" spans="1:12">
      <c r="A13" s="10">
        <v>45599</v>
      </c>
      <c r="B13" s="4">
        <v>1384</v>
      </c>
      <c r="C13" s="5">
        <v>45633</v>
      </c>
      <c r="D13" s="6">
        <v>7780</v>
      </c>
      <c r="E13" s="7"/>
      <c r="F13" s="7">
        <f t="shared" si="5"/>
        <v>45659</v>
      </c>
      <c r="G13">
        <f t="shared" si="0"/>
        <v>12</v>
      </c>
      <c r="H13" s="8">
        <f t="shared" si="1"/>
        <v>1384</v>
      </c>
      <c r="I13" s="8">
        <f t="shared" si="2"/>
        <v>7780</v>
      </c>
      <c r="J13">
        <f t="shared" si="3"/>
        <v>-6396</v>
      </c>
      <c r="K13">
        <f t="shared" si="6"/>
        <v>5140.85</v>
      </c>
      <c r="L13" s="14" t="str">
        <f t="shared" si="4"/>
        <v>Loss</v>
      </c>
    </row>
    <row r="14" spans="1:12">
      <c r="A14" s="10">
        <v>45600</v>
      </c>
      <c r="B14" s="4">
        <v>1530</v>
      </c>
      <c r="C14" s="5">
        <v>45641</v>
      </c>
      <c r="D14" s="6">
        <v>23400</v>
      </c>
      <c r="E14" s="7"/>
      <c r="F14" s="7">
        <f t="shared" si="5"/>
        <v>45666</v>
      </c>
      <c r="G14">
        <f t="shared" si="0"/>
        <v>13</v>
      </c>
      <c r="H14" s="8">
        <f t="shared" si="1"/>
        <v>1530</v>
      </c>
      <c r="I14" s="8">
        <f t="shared" si="2"/>
        <v>23400</v>
      </c>
      <c r="J14">
        <f t="shared" si="3"/>
        <v>-21870</v>
      </c>
      <c r="K14">
        <f t="shared" si="6"/>
        <v>17004</v>
      </c>
      <c r="L14" s="14" t="str">
        <f t="shared" si="4"/>
        <v>Loss</v>
      </c>
    </row>
    <row r="15" spans="1:12">
      <c r="A15" s="10">
        <v>45602</v>
      </c>
      <c r="B15" s="4">
        <v>700</v>
      </c>
      <c r="C15" s="5">
        <v>45645</v>
      </c>
      <c r="D15" s="6">
        <v>6790</v>
      </c>
      <c r="E15" s="7"/>
      <c r="F15" s="7">
        <f t="shared" si="5"/>
        <v>45673</v>
      </c>
      <c r="G15">
        <f t="shared" si="0"/>
        <v>14</v>
      </c>
      <c r="H15" s="8">
        <f t="shared" si="1"/>
        <v>700</v>
      </c>
      <c r="I15" s="8">
        <f t="shared" si="2"/>
        <v>6790</v>
      </c>
      <c r="J15">
        <f t="shared" si="3"/>
        <v>-6090</v>
      </c>
      <c r="K15">
        <f t="shared" si="6"/>
        <v>-15080</v>
      </c>
      <c r="L15" s="14" t="str">
        <f t="shared" si="4"/>
        <v>Loss</v>
      </c>
    </row>
    <row r="16" spans="1:12">
      <c r="A16" s="10">
        <v>45603</v>
      </c>
      <c r="B16" s="4">
        <v>335.2</v>
      </c>
      <c r="C16" s="5">
        <v>45662</v>
      </c>
      <c r="D16" s="6">
        <v>9080</v>
      </c>
      <c r="E16" s="7"/>
      <c r="F16" s="7">
        <f t="shared" si="5"/>
        <v>45680</v>
      </c>
      <c r="G16">
        <f>INT((F16-$F$2)/7)+1</f>
        <v>15</v>
      </c>
      <c r="H16" s="8">
        <f t="shared" si="1"/>
        <v>335.2</v>
      </c>
      <c r="I16" s="8">
        <f t="shared" si="2"/>
        <v>9080</v>
      </c>
      <c r="J16">
        <f t="shared" si="3"/>
        <v>-8744.8</v>
      </c>
      <c r="K16">
        <f t="shared" si="6"/>
        <v>2990</v>
      </c>
      <c r="L16" s="14" t="str">
        <f t="shared" si="4"/>
        <v>Loss</v>
      </c>
    </row>
    <row r="17" spans="1:12">
      <c r="A17" s="11">
        <v>45605</v>
      </c>
      <c r="B17" s="4">
        <v>1687.2</v>
      </c>
      <c r="C17" s="5">
        <v>45675</v>
      </c>
      <c r="D17" s="6">
        <v>4566</v>
      </c>
      <c r="E17" s="7"/>
      <c r="F17" s="7">
        <f>F16+7</f>
        <v>45687</v>
      </c>
      <c r="G17">
        <f>INT((F17-$F$2)/7)+1</f>
        <v>16</v>
      </c>
      <c r="H17" s="8">
        <f t="shared" si="1"/>
        <v>1687.2</v>
      </c>
      <c r="I17" s="8">
        <f t="shared" si="2"/>
        <v>4566</v>
      </c>
      <c r="J17">
        <f t="shared" si="3"/>
        <v>-2878.8</v>
      </c>
      <c r="K17">
        <f t="shared" si="6"/>
        <v>-4178.8</v>
      </c>
      <c r="L17" s="14" t="str">
        <f t="shared" si="4"/>
        <v>Loss</v>
      </c>
    </row>
    <row r="18" spans="1:12">
      <c r="A18" s="11">
        <v>45605</v>
      </c>
      <c r="B18" s="4">
        <v>239</v>
      </c>
      <c r="C18" s="5">
        <v>45681</v>
      </c>
      <c r="D18" s="6">
        <v>10000</v>
      </c>
      <c r="E18" s="7"/>
      <c r="F18" s="7">
        <f>F17+7</f>
        <v>45694</v>
      </c>
      <c r="G18">
        <f>INT((F18-$F$2)/7)+1</f>
        <v>17</v>
      </c>
      <c r="H18" s="8">
        <f t="shared" si="1"/>
        <v>239</v>
      </c>
      <c r="I18" s="8">
        <f t="shared" si="2"/>
        <v>10000</v>
      </c>
      <c r="J18">
        <f t="shared" si="3"/>
        <v>-9761</v>
      </c>
      <c r="K18">
        <f t="shared" si="6"/>
        <v>7121.2</v>
      </c>
      <c r="L18" s="14" t="str">
        <f t="shared" si="4"/>
        <v>Loss</v>
      </c>
    </row>
    <row r="19" spans="1:12">
      <c r="A19" s="11">
        <v>45607</v>
      </c>
      <c r="B19" s="4">
        <v>30.4</v>
      </c>
      <c r="C19" s="5">
        <v>45692</v>
      </c>
      <c r="D19" s="6">
        <v>4560</v>
      </c>
      <c r="E19" s="7"/>
      <c r="F19" s="7">
        <f>F18+7</f>
        <v>45701</v>
      </c>
      <c r="G19">
        <f>INT((F19-$F$2)/7)+1</f>
        <v>18</v>
      </c>
      <c r="H19" s="8">
        <f t="shared" si="1"/>
        <v>30.4</v>
      </c>
      <c r="I19" s="8">
        <f t="shared" si="2"/>
        <v>4560</v>
      </c>
      <c r="J19">
        <f t="shared" si="3"/>
        <v>-4529.6</v>
      </c>
      <c r="K19">
        <f t="shared" si="6"/>
        <v>-5201</v>
      </c>
      <c r="L19" s="14" t="str">
        <f t="shared" si="4"/>
        <v>Loss</v>
      </c>
    </row>
    <row r="20" spans="1:12">
      <c r="A20" s="11">
        <v>45608</v>
      </c>
      <c r="B20" s="4">
        <v>1473</v>
      </c>
      <c r="C20" s="5">
        <v>45693</v>
      </c>
      <c r="D20" s="6">
        <v>9221</v>
      </c>
      <c r="E20" s="7"/>
      <c r="F20" s="7">
        <f>F19+7</f>
        <v>45708</v>
      </c>
      <c r="G20">
        <f>INT((F20-$F$2)/7)+1</f>
        <v>19</v>
      </c>
      <c r="H20" s="8">
        <f t="shared" si="1"/>
        <v>1473</v>
      </c>
      <c r="I20" s="8">
        <f t="shared" si="2"/>
        <v>9221</v>
      </c>
      <c r="J20">
        <f t="shared" si="3"/>
        <v>-7748</v>
      </c>
      <c r="K20">
        <f t="shared" si="6"/>
        <v>4691.4</v>
      </c>
      <c r="L20" s="14" t="str">
        <f t="shared" si="4"/>
        <v>Loss</v>
      </c>
    </row>
    <row r="21" spans="1:12">
      <c r="A21" s="11">
        <v>45610</v>
      </c>
      <c r="B21" s="4">
        <v>1202.7</v>
      </c>
      <c r="C21" s="5">
        <v>45693</v>
      </c>
      <c r="D21" s="6">
        <v>56789</v>
      </c>
      <c r="E21" s="7"/>
      <c r="F21" s="7">
        <f>F20+7</f>
        <v>45715</v>
      </c>
      <c r="G21">
        <f>INT((F21-$F$2)/7)+1</f>
        <v>20</v>
      </c>
      <c r="H21" s="8">
        <f t="shared" si="1"/>
        <v>1202.7</v>
      </c>
      <c r="I21" s="8">
        <f t="shared" si="2"/>
        <v>56789</v>
      </c>
      <c r="J21">
        <f>H21-I21</f>
        <v>-55586.3</v>
      </c>
      <c r="K21">
        <f t="shared" si="6"/>
        <v>49041</v>
      </c>
      <c r="L21" s="14" t="str">
        <f t="shared" si="4"/>
        <v>Loss</v>
      </c>
    </row>
    <row r="22" spans="1:8">
      <c r="A22" s="11">
        <v>45610</v>
      </c>
      <c r="B22" s="4">
        <v>1616</v>
      </c>
      <c r="E22" s="7"/>
      <c r="F22" s="7"/>
      <c r="H22" s="8"/>
    </row>
    <row r="23" spans="1:8">
      <c r="A23" s="11">
        <v>45610</v>
      </c>
      <c r="B23" s="4">
        <v>1616</v>
      </c>
      <c r="E23" s="7"/>
      <c r="F23" s="7"/>
      <c r="H23" s="8"/>
    </row>
    <row r="24" spans="1:8">
      <c r="A24" s="11">
        <v>45610</v>
      </c>
      <c r="B24" s="4">
        <v>387.6</v>
      </c>
      <c r="E24" s="7"/>
      <c r="F24" s="7"/>
      <c r="H24" s="8"/>
    </row>
    <row r="25" spans="1:8">
      <c r="A25" s="12">
        <v>45612</v>
      </c>
      <c r="B25" s="4">
        <v>444.6</v>
      </c>
      <c r="E25" s="7"/>
      <c r="F25" s="7"/>
      <c r="H25" s="8"/>
    </row>
    <row r="26" spans="1:8">
      <c r="A26" s="12">
        <v>45613</v>
      </c>
      <c r="B26" s="4">
        <v>413.4</v>
      </c>
      <c r="E26" s="7"/>
      <c r="F26" s="7"/>
      <c r="H26" s="8"/>
    </row>
    <row r="27" spans="1:8">
      <c r="A27" s="12">
        <v>45613</v>
      </c>
      <c r="B27" s="4">
        <v>1436.5</v>
      </c>
      <c r="E27" s="7"/>
      <c r="F27" s="7"/>
      <c r="H27" s="8"/>
    </row>
    <row r="28" spans="1:8">
      <c r="A28" s="12">
        <v>45613</v>
      </c>
      <c r="B28" s="4">
        <v>1384</v>
      </c>
      <c r="E28" s="7"/>
      <c r="F28" s="7"/>
      <c r="H28" s="8"/>
    </row>
    <row r="29" spans="1:8">
      <c r="A29" s="12">
        <v>45615</v>
      </c>
      <c r="B29" s="4">
        <v>1647.75</v>
      </c>
      <c r="E29" s="7"/>
      <c r="F29" s="7"/>
      <c r="H29" s="8"/>
    </row>
    <row r="30" spans="1:8">
      <c r="A30" s="12">
        <v>45615</v>
      </c>
      <c r="B30" s="4">
        <v>1118.15</v>
      </c>
      <c r="E30" s="7"/>
      <c r="F30" s="7"/>
      <c r="H30" s="8"/>
    </row>
    <row r="31" spans="1:6">
      <c r="A31" s="12">
        <v>45615</v>
      </c>
      <c r="B31" s="4">
        <v>1118.15</v>
      </c>
      <c r="E31" s="7"/>
      <c r="F31" s="7"/>
    </row>
    <row r="32" spans="1:6">
      <c r="A32" s="12">
        <v>45615</v>
      </c>
      <c r="B32" s="4">
        <v>499.5</v>
      </c>
      <c r="E32" s="7"/>
      <c r="F32" s="7"/>
    </row>
    <row r="33" spans="1:6">
      <c r="A33" s="12">
        <v>45615</v>
      </c>
      <c r="B33" s="4">
        <v>1610.1</v>
      </c>
      <c r="E33" s="7"/>
      <c r="F33" s="7"/>
    </row>
    <row r="34" spans="1:6">
      <c r="A34" s="12">
        <v>45616</v>
      </c>
      <c r="B34" s="4">
        <v>284.4</v>
      </c>
      <c r="E34" s="7"/>
      <c r="F34" s="7"/>
    </row>
    <row r="35" spans="1:6">
      <c r="A35" s="3">
        <v>45618</v>
      </c>
      <c r="B35" s="4">
        <v>1530</v>
      </c>
      <c r="E35" s="7"/>
      <c r="F35" s="7"/>
    </row>
    <row r="36" spans="1:6">
      <c r="A36" s="3">
        <v>45618</v>
      </c>
      <c r="B36" s="4">
        <v>1360.85</v>
      </c>
      <c r="E36" s="7"/>
      <c r="F36" s="7"/>
    </row>
    <row r="37" spans="1:6">
      <c r="A37" s="3">
        <v>45618</v>
      </c>
      <c r="B37" s="4">
        <v>1360.85</v>
      </c>
      <c r="E37" s="7"/>
      <c r="F37" s="7"/>
    </row>
    <row r="38" spans="1:6">
      <c r="A38" s="3">
        <v>45620</v>
      </c>
      <c r="B38" s="4">
        <v>1560.975</v>
      </c>
      <c r="E38" s="7"/>
      <c r="F38" s="7"/>
    </row>
    <row r="39" spans="1:6">
      <c r="A39" s="3">
        <v>45620</v>
      </c>
      <c r="B39" s="4">
        <v>2461</v>
      </c>
      <c r="E39" s="7"/>
      <c r="F39" s="7"/>
    </row>
    <row r="40" spans="1:6">
      <c r="A40" s="3">
        <v>45622</v>
      </c>
      <c r="B40" s="4">
        <v>1384</v>
      </c>
      <c r="E40" s="7"/>
      <c r="F40" s="7"/>
    </row>
    <row r="41" spans="1:6">
      <c r="A41" s="3">
        <v>45623</v>
      </c>
      <c r="B41" s="4">
        <v>1530</v>
      </c>
      <c r="E41" s="7"/>
      <c r="F41" s="7"/>
    </row>
    <row r="42" spans="1:6">
      <c r="A42" s="3">
        <v>45623</v>
      </c>
      <c r="B42" s="4">
        <v>3695</v>
      </c>
      <c r="E42" s="7"/>
      <c r="F42" s="7"/>
    </row>
    <row r="43" spans="1:6">
      <c r="A43" s="9">
        <v>45625</v>
      </c>
      <c r="B43" s="4">
        <v>700</v>
      </c>
      <c r="E43" s="7"/>
      <c r="F43" s="7"/>
    </row>
    <row r="44" spans="1:6">
      <c r="A44" s="9">
        <v>45625</v>
      </c>
      <c r="B44" s="4">
        <v>2276.3</v>
      </c>
      <c r="E44" s="7"/>
      <c r="F44" s="7"/>
    </row>
    <row r="45" spans="1:6">
      <c r="A45" s="9">
        <v>45626</v>
      </c>
      <c r="B45" s="4">
        <v>335.2</v>
      </c>
      <c r="E45" s="7"/>
      <c r="F45" s="7"/>
    </row>
    <row r="46" spans="1:6">
      <c r="A46" s="9">
        <v>45628</v>
      </c>
      <c r="B46" s="4">
        <v>1687.2</v>
      </c>
      <c r="E46" s="7"/>
      <c r="F46" s="7"/>
    </row>
    <row r="47" spans="1:6">
      <c r="A47" s="9">
        <v>45628</v>
      </c>
      <c r="B47" s="4">
        <v>3325.2</v>
      </c>
      <c r="E47" s="7"/>
      <c r="F47" s="7"/>
    </row>
    <row r="48" spans="1:6">
      <c r="A48" s="9">
        <v>45628</v>
      </c>
      <c r="B48" s="4">
        <v>3606</v>
      </c>
      <c r="E48" s="7"/>
      <c r="F48" s="7"/>
    </row>
    <row r="49" spans="1:6">
      <c r="A49" s="9">
        <v>45629</v>
      </c>
      <c r="B49" s="4">
        <v>1560.975</v>
      </c>
      <c r="E49" s="7"/>
      <c r="F49" s="7"/>
    </row>
    <row r="50" spans="1:6">
      <c r="A50" s="9">
        <v>45630</v>
      </c>
      <c r="B50" s="4">
        <v>30.4</v>
      </c>
      <c r="E50" s="7"/>
      <c r="F50" s="7"/>
    </row>
    <row r="51" spans="1:6">
      <c r="A51" s="9">
        <v>45630</v>
      </c>
      <c r="B51" s="4">
        <v>2499.3</v>
      </c>
      <c r="E51" s="7"/>
      <c r="F51" s="7"/>
    </row>
    <row r="52" spans="1:6">
      <c r="A52" s="9">
        <v>45630</v>
      </c>
      <c r="B52" s="4">
        <v>3609.9</v>
      </c>
      <c r="E52" s="7"/>
      <c r="F52" s="7"/>
    </row>
    <row r="53" spans="1:6">
      <c r="A53" s="9">
        <v>45631</v>
      </c>
      <c r="B53" s="4">
        <v>2284.2</v>
      </c>
      <c r="E53" s="7"/>
      <c r="F53" s="7"/>
    </row>
    <row r="54" spans="1:6">
      <c r="A54" s="10">
        <v>45633</v>
      </c>
      <c r="B54" s="4">
        <v>1202.7</v>
      </c>
      <c r="E54" s="7"/>
      <c r="F54" s="7"/>
    </row>
    <row r="55" spans="1:6">
      <c r="A55" s="10">
        <v>45633</v>
      </c>
      <c r="B55" s="4">
        <v>1616</v>
      </c>
      <c r="E55" s="7"/>
      <c r="F55" s="7"/>
    </row>
    <row r="56" spans="1:6">
      <c r="A56" s="10">
        <v>45633</v>
      </c>
      <c r="B56" s="4">
        <v>1616</v>
      </c>
      <c r="E56" s="7"/>
      <c r="F56" s="7"/>
    </row>
    <row r="57" spans="1:6">
      <c r="A57" s="10">
        <v>45633</v>
      </c>
      <c r="B57" s="4">
        <v>3529.8</v>
      </c>
      <c r="E57" s="7"/>
      <c r="F57" s="7"/>
    </row>
    <row r="58" spans="1:6">
      <c r="A58" s="10">
        <v>45633</v>
      </c>
      <c r="B58" s="4">
        <v>3249.55</v>
      </c>
      <c r="E58" s="7"/>
      <c r="F58" s="7"/>
    </row>
    <row r="59" spans="1:6">
      <c r="A59" s="10">
        <v>45633</v>
      </c>
      <c r="B59" s="4">
        <v>3249.55</v>
      </c>
      <c r="E59" s="7"/>
      <c r="F59" s="7"/>
    </row>
    <row r="60" spans="1:6">
      <c r="A60" s="10">
        <v>45635</v>
      </c>
      <c r="B60" s="4">
        <v>444.6</v>
      </c>
      <c r="E60" s="7"/>
      <c r="F60" s="7"/>
    </row>
    <row r="61" spans="1:6">
      <c r="A61" s="10">
        <v>45636</v>
      </c>
      <c r="B61" s="4">
        <v>413.4</v>
      </c>
      <c r="E61" s="7"/>
      <c r="F61" s="7"/>
    </row>
    <row r="62" spans="1:6">
      <c r="A62" s="10">
        <v>45637</v>
      </c>
      <c r="B62" s="4">
        <v>3606</v>
      </c>
      <c r="E62" s="7"/>
      <c r="F62" s="7"/>
    </row>
    <row r="63" spans="1:6">
      <c r="A63" s="10">
        <v>45638</v>
      </c>
      <c r="B63" s="4">
        <v>1647.75</v>
      </c>
      <c r="E63" s="7"/>
      <c r="F63" s="7"/>
    </row>
    <row r="64" spans="1:6">
      <c r="A64" s="10">
        <v>45638</v>
      </c>
      <c r="B64" s="4">
        <v>1118.15</v>
      </c>
      <c r="E64" s="7"/>
      <c r="F64" s="7"/>
    </row>
    <row r="65" spans="1:6">
      <c r="A65" s="10">
        <v>45638</v>
      </c>
      <c r="B65" s="4">
        <v>1118.15</v>
      </c>
      <c r="E65" s="7"/>
      <c r="F65" s="7"/>
    </row>
    <row r="66" spans="1:6">
      <c r="A66" s="10">
        <v>45638</v>
      </c>
      <c r="B66" s="4">
        <v>3529.8</v>
      </c>
      <c r="E66" s="7"/>
      <c r="F66" s="7"/>
    </row>
    <row r="67" spans="1:6">
      <c r="A67" s="11">
        <v>45640</v>
      </c>
      <c r="B67" s="4">
        <v>2477.6</v>
      </c>
      <c r="E67" s="7"/>
      <c r="F67" s="7"/>
    </row>
    <row r="68" spans="1:6">
      <c r="A68" s="11">
        <v>45641</v>
      </c>
      <c r="B68" s="4">
        <v>2112.8</v>
      </c>
      <c r="E68" s="7"/>
      <c r="F68" s="7"/>
    </row>
    <row r="69" spans="1:6">
      <c r="A69" s="11">
        <v>45643</v>
      </c>
      <c r="B69" s="4">
        <v>1560.975</v>
      </c>
      <c r="E69" s="7"/>
      <c r="F69" s="7"/>
    </row>
    <row r="70" spans="1:6">
      <c r="A70" s="11">
        <v>45643</v>
      </c>
      <c r="B70" s="4">
        <v>3464.8</v>
      </c>
      <c r="E70" s="7"/>
      <c r="F70" s="7"/>
    </row>
    <row r="71" spans="1:6">
      <c r="A71" s="11">
        <v>45645</v>
      </c>
      <c r="B71" s="4">
        <v>2141.3</v>
      </c>
      <c r="E71" s="7"/>
      <c r="F71" s="7"/>
    </row>
    <row r="72" spans="1:6">
      <c r="A72" s="12">
        <v>45648</v>
      </c>
      <c r="B72" s="4">
        <v>3313.6</v>
      </c>
      <c r="E72" s="7"/>
      <c r="F72" s="7"/>
    </row>
    <row r="73" spans="1:6">
      <c r="A73" s="12">
        <v>45648</v>
      </c>
      <c r="B73" s="4">
        <v>3393.6</v>
      </c>
      <c r="E73" s="7"/>
      <c r="F73" s="7"/>
    </row>
    <row r="74" spans="1:6">
      <c r="A74" s="12">
        <v>45648</v>
      </c>
      <c r="B74" s="4">
        <v>3393.6</v>
      </c>
      <c r="E74" s="7"/>
      <c r="F74" s="7"/>
    </row>
    <row r="75" spans="1:6">
      <c r="A75" s="12">
        <v>45650</v>
      </c>
      <c r="B75" s="4">
        <v>2611.05</v>
      </c>
      <c r="E75" s="7"/>
      <c r="F75" s="7"/>
    </row>
    <row r="76" spans="1:6">
      <c r="A76" s="12">
        <v>45651</v>
      </c>
      <c r="B76" s="4">
        <v>2579.85</v>
      </c>
      <c r="E76" s="7"/>
      <c r="F76" s="7"/>
    </row>
    <row r="77" spans="1:6">
      <c r="A77" s="12">
        <v>45652</v>
      </c>
      <c r="B77" s="4">
        <v>1560.975</v>
      </c>
      <c r="E77" s="7"/>
      <c r="F77" s="7"/>
    </row>
    <row r="78" spans="1:6">
      <c r="A78" s="3">
        <v>45653</v>
      </c>
      <c r="B78" s="4">
        <v>3814.2</v>
      </c>
      <c r="E78" s="7"/>
      <c r="F78" s="7"/>
    </row>
    <row r="79" spans="1:6">
      <c r="A79" s="3">
        <v>45653</v>
      </c>
      <c r="B79" s="4">
        <v>3229.05</v>
      </c>
      <c r="E79" s="7"/>
      <c r="F79" s="7"/>
    </row>
    <row r="80" spans="1:6">
      <c r="A80" s="3">
        <v>45653</v>
      </c>
      <c r="B80" s="4">
        <v>3229.05</v>
      </c>
      <c r="E80" s="7"/>
      <c r="F80" s="7"/>
    </row>
    <row r="81" spans="1:6">
      <c r="A81" s="3">
        <v>45658</v>
      </c>
      <c r="B81" s="4">
        <v>3727.425</v>
      </c>
      <c r="E81" s="7"/>
      <c r="F81" s="7"/>
    </row>
    <row r="82" spans="1:6">
      <c r="A82" s="9">
        <v>45667</v>
      </c>
      <c r="B82" s="4">
        <v>3727.425</v>
      </c>
      <c r="E82" s="7"/>
      <c r="F82" s="7"/>
    </row>
    <row r="83" spans="1:6">
      <c r="A83" s="9">
        <v>45668</v>
      </c>
      <c r="B83" s="4">
        <v>2695</v>
      </c>
      <c r="E83" s="7"/>
      <c r="F83" s="7"/>
    </row>
    <row r="84" spans="1:6">
      <c r="A84" s="9">
        <v>45668</v>
      </c>
      <c r="B84" s="4">
        <v>2595</v>
      </c>
      <c r="E84" s="7"/>
      <c r="F84" s="7"/>
    </row>
    <row r="85" spans="1:6">
      <c r="A85" s="9">
        <v>45673</v>
      </c>
      <c r="B85" s="4">
        <v>2475.2</v>
      </c>
      <c r="E85" s="7"/>
      <c r="F85" s="7"/>
    </row>
    <row r="86" spans="1:6">
      <c r="A86" s="9">
        <v>45673</v>
      </c>
      <c r="B86" s="4">
        <v>2390.2</v>
      </c>
      <c r="E86" s="7"/>
      <c r="F86" s="7"/>
    </row>
    <row r="87" spans="1:6">
      <c r="A87" s="9">
        <v>45673</v>
      </c>
      <c r="B87" s="4">
        <v>2606</v>
      </c>
      <c r="E87" s="7"/>
      <c r="F87" s="7"/>
    </row>
    <row r="88" spans="1:6">
      <c r="A88" s="9">
        <v>45673</v>
      </c>
      <c r="B88" s="4">
        <v>2506</v>
      </c>
      <c r="E88" s="7"/>
      <c r="F88" s="7"/>
    </row>
    <row r="89" spans="1:6">
      <c r="A89" s="10">
        <v>45675</v>
      </c>
      <c r="B89" s="4">
        <v>2709.9</v>
      </c>
      <c r="E89" s="7"/>
      <c r="F89" s="7"/>
    </row>
    <row r="90" spans="1:6">
      <c r="A90" s="10">
        <v>45675</v>
      </c>
      <c r="B90" s="4">
        <v>2619.9</v>
      </c>
      <c r="E90" s="7"/>
      <c r="F90" s="7"/>
    </row>
    <row r="91" spans="1:6">
      <c r="A91" s="10">
        <v>45676</v>
      </c>
      <c r="B91" s="4">
        <v>1384.2</v>
      </c>
      <c r="E91" s="7"/>
      <c r="F91" s="7"/>
    </row>
    <row r="92" spans="1:6">
      <c r="A92" s="10">
        <v>45676</v>
      </c>
      <c r="B92" s="4">
        <v>1294.2</v>
      </c>
      <c r="E92" s="7"/>
      <c r="F92" s="7"/>
    </row>
    <row r="93" spans="1:6">
      <c r="A93" s="10">
        <v>45678</v>
      </c>
      <c r="B93" s="4">
        <v>2629.8</v>
      </c>
      <c r="E93" s="7"/>
      <c r="F93" s="7"/>
    </row>
    <row r="94" spans="1:6">
      <c r="A94" s="10">
        <v>45678</v>
      </c>
      <c r="B94" s="4">
        <v>2539.8</v>
      </c>
      <c r="E94" s="7"/>
      <c r="F94" s="7"/>
    </row>
    <row r="95" spans="1:6">
      <c r="A95" s="10">
        <v>45678</v>
      </c>
      <c r="B95" s="4">
        <v>2399.55</v>
      </c>
      <c r="E95" s="7"/>
      <c r="F95" s="7"/>
    </row>
    <row r="96" spans="1:6">
      <c r="A96" s="10">
        <v>45678</v>
      </c>
      <c r="B96" s="4">
        <v>2399.55</v>
      </c>
      <c r="E96" s="7"/>
      <c r="F96" s="7"/>
    </row>
    <row r="97" spans="1:6">
      <c r="A97" s="10">
        <v>45678</v>
      </c>
      <c r="B97" s="4">
        <v>2314.55</v>
      </c>
      <c r="E97" s="7"/>
      <c r="F97" s="7"/>
    </row>
    <row r="98" spans="1:6">
      <c r="A98" s="10">
        <v>45678</v>
      </c>
      <c r="B98" s="4">
        <v>2314.55</v>
      </c>
      <c r="E98" s="7"/>
      <c r="F98" s="7"/>
    </row>
    <row r="99" spans="1:6">
      <c r="A99" s="11">
        <v>45682</v>
      </c>
      <c r="B99" s="4">
        <v>2606</v>
      </c>
      <c r="E99" s="7"/>
      <c r="F99" s="7"/>
    </row>
    <row r="100" spans="1:6">
      <c r="A100" s="11">
        <v>45682</v>
      </c>
      <c r="B100" s="4">
        <v>2506</v>
      </c>
      <c r="E100" s="7"/>
      <c r="F100" s="7"/>
    </row>
    <row r="101" spans="1:6">
      <c r="A101" s="11">
        <v>45683</v>
      </c>
      <c r="B101" s="4">
        <v>2629.8</v>
      </c>
      <c r="E101" s="7"/>
      <c r="F101" s="7"/>
    </row>
    <row r="102" spans="1:6">
      <c r="A102" s="11">
        <v>45683</v>
      </c>
      <c r="B102" s="4">
        <v>2539.8</v>
      </c>
      <c r="E102" s="7"/>
      <c r="F102" s="7"/>
    </row>
    <row r="103" spans="1:6">
      <c r="A103" s="11">
        <v>45686</v>
      </c>
      <c r="B103" s="4">
        <v>1312.8</v>
      </c>
      <c r="E103" s="7"/>
      <c r="F103" s="7"/>
    </row>
    <row r="104" spans="1:6">
      <c r="A104" s="11">
        <v>45686</v>
      </c>
      <c r="B104" s="4">
        <v>1232.8</v>
      </c>
      <c r="E104" s="7"/>
      <c r="F104" s="7"/>
    </row>
    <row r="105" spans="1:6">
      <c r="A105" s="12">
        <v>45688</v>
      </c>
      <c r="B105" s="4">
        <v>2664.8</v>
      </c>
      <c r="E105" s="7"/>
      <c r="F105" s="7"/>
    </row>
    <row r="106" spans="1:6">
      <c r="A106" s="12">
        <v>45688</v>
      </c>
      <c r="B106" s="4">
        <v>2584.8</v>
      </c>
      <c r="E106" s="7"/>
      <c r="F106" s="7"/>
    </row>
    <row r="107" spans="1:6">
      <c r="A107" s="12">
        <v>45693</v>
      </c>
      <c r="B107" s="4">
        <v>2363.6</v>
      </c>
      <c r="E107" s="7"/>
      <c r="F107" s="7"/>
    </row>
    <row r="108" spans="1:6">
      <c r="A108" s="12">
        <v>45693</v>
      </c>
      <c r="B108" s="4">
        <v>2268.6</v>
      </c>
      <c r="E108" s="7"/>
      <c r="F108" s="7"/>
    </row>
    <row r="109" spans="1:6">
      <c r="A109" s="12">
        <v>45693</v>
      </c>
      <c r="B109" s="4">
        <v>2593.6</v>
      </c>
      <c r="E109" s="7"/>
      <c r="F109" s="7"/>
    </row>
    <row r="110" spans="1:6">
      <c r="A110" s="12">
        <v>45693</v>
      </c>
      <c r="B110" s="4">
        <v>2593.6</v>
      </c>
      <c r="E110" s="7"/>
      <c r="F110" s="7"/>
    </row>
    <row r="111" spans="1:6">
      <c r="A111" s="12">
        <v>45693</v>
      </c>
      <c r="B111" s="4">
        <v>2513.6</v>
      </c>
      <c r="E111" s="7"/>
      <c r="F111" s="7"/>
    </row>
    <row r="112" spans="1:6">
      <c r="A112" s="12">
        <v>45693</v>
      </c>
      <c r="B112" s="4">
        <v>2513.6</v>
      </c>
      <c r="E112" s="7"/>
      <c r="F112" s="7"/>
    </row>
    <row r="113" spans="1:6">
      <c r="A113" s="3">
        <v>45696</v>
      </c>
      <c r="B113" s="4">
        <v>1604.85</v>
      </c>
      <c r="E113" s="7"/>
      <c r="F113" s="7"/>
    </row>
    <row r="114" spans="1:6">
      <c r="A114" s="3">
        <v>45696</v>
      </c>
      <c r="B114" s="4">
        <v>1507.35</v>
      </c>
      <c r="E114" s="7"/>
      <c r="F114" s="7"/>
    </row>
    <row r="115" spans="1:6">
      <c r="A115" s="3">
        <v>45698</v>
      </c>
      <c r="B115" s="4">
        <v>2839.2</v>
      </c>
      <c r="E115" s="7"/>
      <c r="F115" s="7"/>
    </row>
    <row r="116" spans="1:6">
      <c r="A116" s="3">
        <v>45698</v>
      </c>
      <c r="B116" s="4">
        <v>2741.7</v>
      </c>
      <c r="E116" s="7"/>
      <c r="F116" s="7"/>
    </row>
    <row r="117" spans="1:6">
      <c r="A117" s="3">
        <v>45698</v>
      </c>
      <c r="B117" s="4">
        <v>2279.05</v>
      </c>
      <c r="E117" s="7"/>
      <c r="F117" s="7"/>
    </row>
    <row r="118" spans="1:6">
      <c r="A118" s="3">
        <v>45698</v>
      </c>
      <c r="B118" s="4">
        <v>2279.05</v>
      </c>
      <c r="E118" s="7"/>
      <c r="F118" s="7"/>
    </row>
    <row r="119" spans="1:6">
      <c r="A119" s="3">
        <v>45698</v>
      </c>
      <c r="B119" s="4">
        <v>2184.05</v>
      </c>
      <c r="E119" s="7"/>
      <c r="F119" s="7"/>
    </row>
    <row r="120" spans="1:6">
      <c r="A120" s="3">
        <v>45698</v>
      </c>
      <c r="B120" s="4">
        <v>2184.05</v>
      </c>
      <c r="E120" s="7"/>
      <c r="F120" s="7"/>
    </row>
    <row r="121" spans="1:6">
      <c r="A121" s="9">
        <v>45703</v>
      </c>
      <c r="B121" s="4">
        <v>2752.425</v>
      </c>
      <c r="E121" s="7"/>
      <c r="F121" s="7"/>
    </row>
    <row r="122" spans="1:6">
      <c r="A122" s="9">
        <v>45703</v>
      </c>
      <c r="B122" s="4">
        <v>2654.925</v>
      </c>
      <c r="E122" s="7"/>
      <c r="F122" s="7"/>
    </row>
    <row r="123" spans="1:6">
      <c r="A123" s="10">
        <v>45712</v>
      </c>
      <c r="B123" s="4">
        <v>2752.425</v>
      </c>
      <c r="E123" s="7"/>
      <c r="F123" s="7"/>
    </row>
    <row r="124" spans="1:6">
      <c r="A124" s="10">
        <v>45712</v>
      </c>
      <c r="B124" s="4">
        <v>2654.925</v>
      </c>
      <c r="E124" s="7"/>
      <c r="F124" s="7"/>
    </row>
    <row r="125" spans="5:6">
      <c r="E125" s="7"/>
      <c r="F125" s="7"/>
    </row>
    <row r="126" spans="5:6">
      <c r="E126" s="7"/>
      <c r="F126" s="7"/>
    </row>
    <row r="127" spans="5:6">
      <c r="E127" s="7"/>
      <c r="F127" s="7"/>
    </row>
    <row r="128" spans="5:6">
      <c r="E128" s="7"/>
      <c r="F128" s="7"/>
    </row>
    <row r="129" spans="5:6">
      <c r="E129" s="7"/>
      <c r="F129" s="7"/>
    </row>
    <row r="130" spans="5:6">
      <c r="E130" s="7"/>
      <c r="F130" s="7"/>
    </row>
    <row r="131" spans="5:6">
      <c r="E131" s="7"/>
      <c r="F131" s="7"/>
    </row>
    <row r="132" spans="5:6">
      <c r="E132" s="7"/>
      <c r="F132" s="7"/>
    </row>
    <row r="133" spans="5:6">
      <c r="E133" s="7"/>
      <c r="F133" s="7"/>
    </row>
    <row r="134" spans="5:6">
      <c r="E134" s="7"/>
      <c r="F134" s="7"/>
    </row>
    <row r="135" spans="5:6">
      <c r="E135" s="7"/>
      <c r="F135" s="7"/>
    </row>
    <row r="136" spans="5:6">
      <c r="E136" s="7"/>
      <c r="F136" s="7"/>
    </row>
    <row r="137" spans="5:6">
      <c r="E137" s="7"/>
      <c r="F137" s="7"/>
    </row>
    <row r="138" spans="5:6">
      <c r="E138" s="7"/>
      <c r="F138" s="7"/>
    </row>
    <row r="139" spans="5:6">
      <c r="E139" s="7"/>
      <c r="F139" s="7"/>
    </row>
    <row r="140" spans="5:6">
      <c r="E140" s="7"/>
      <c r="F140" s="7"/>
    </row>
    <row r="141" spans="5:6">
      <c r="E141" s="7"/>
      <c r="F141" s="7"/>
    </row>
    <row r="142" spans="5:6">
      <c r="E142" s="7"/>
      <c r="F142" s="7"/>
    </row>
    <row r="143" spans="5:6">
      <c r="E143" s="7"/>
      <c r="F143" s="7"/>
    </row>
    <row r="144" spans="5:6">
      <c r="E144" s="7"/>
      <c r="F144" s="7"/>
    </row>
    <row r="145" spans="5:6">
      <c r="E145" s="7"/>
      <c r="F145" s="7"/>
    </row>
    <row r="146" spans="5:6">
      <c r="E146" s="7"/>
      <c r="F146" s="7"/>
    </row>
    <row r="147" spans="5:6">
      <c r="E147" s="7"/>
      <c r="F147" s="7"/>
    </row>
    <row r="148" spans="5:6">
      <c r="E148" s="7"/>
      <c r="F148" s="7"/>
    </row>
    <row r="149" spans="5:6">
      <c r="E149" s="7"/>
      <c r="F149" s="7"/>
    </row>
    <row r="150" spans="5:6">
      <c r="E150" s="7"/>
      <c r="F150" s="7"/>
    </row>
    <row r="151" spans="5:6">
      <c r="E151" s="7"/>
      <c r="F151" s="7"/>
    </row>
    <row r="152" spans="5:6">
      <c r="E152" s="7"/>
      <c r="F152" s="7"/>
    </row>
  </sheetData>
  <conditionalFormatting sqref="M8">
    <cfRule type="iconSet" priority="3">
      <iconSet iconSet="3TrafficLights1">
        <cfvo type="percent" val="0"/>
        <cfvo type="percent" val="33"/>
        <cfvo type="percent" val="67"/>
      </iconSet>
    </cfRule>
  </conditionalFormatting>
  <conditionalFormatting sqref="L$1:L$1048576">
    <cfRule type="expression" priority="2">
      <formula>K2="Profit"</formula>
    </cfRule>
    <cfRule type="expression" dxfId="0" priority="1">
      <formula>K2="Profit"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Sales </vt:lpstr>
      <vt:lpstr>Expenses</vt:lpstr>
      <vt:lpstr>Cash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 Aviraj Singh</dc:creator>
  <cp:lastModifiedBy>Shreya Tiwari</cp:lastModifiedBy>
  <dcterms:created xsi:type="dcterms:W3CDTF">2024-10-12T10:25:00Z</dcterms:created>
  <dcterms:modified xsi:type="dcterms:W3CDTF">2025-02-27T18:20:36Z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ICV">
    <vt:lpwstr>02CE23A3FAD04CC9AACA7F09D2F7B122_13</vt:lpwstr>
  </property>
</Properties>
</file>