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r\Excel\"/>
    </mc:Choice>
  </mc:AlternateContent>
  <xr:revisionPtr revIDLastSave="0" documentId="13_ncr:1_{DF707EAD-3BB2-4A2B-8CC1-A28DFB392560}" xr6:coauthVersionLast="47" xr6:coauthVersionMax="47" xr10:uidLastSave="{00000000-0000-0000-0000-000000000000}"/>
  <bookViews>
    <workbookView xWindow="-48" yWindow="-48" windowWidth="23136" windowHeight="12456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Code">Source!$C$5:$F$5</definedName>
    <definedName name="Data">Vlookup!$C$4:$K$42</definedName>
    <definedName name="Head_Count_Data">'Headcount Table'!$A$4:$D$146</definedName>
    <definedName name="Source_Data">Source!$C$6:$F$40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" i="1" l="1"/>
  <c r="O17" i="1" s="1"/>
  <c r="O10" i="1"/>
  <c r="O16" i="1"/>
  <c r="O11" i="1" l="1"/>
  <c r="N21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8" i="2"/>
  <c r="J9" i="2"/>
  <c r="J10" i="2"/>
  <c r="J11" i="2"/>
  <c r="J12" i="2"/>
  <c r="J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D10" i="5"/>
  <c r="D9" i="5"/>
  <c r="D8" i="5"/>
  <c r="N16" i="1"/>
  <c r="N11" i="1"/>
  <c r="N10" i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<sst xmlns="http://schemas.openxmlformats.org/spreadsheetml/2006/main" count="924" uniqueCount="271">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</sst>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tabSelected="1" workbookViewId="0">
      <selection activeCell="N16" sqref="N16"/>
    </sheetView>
  </sheetViews>
  <sheetFormatPr defaultRowHeight="14.4" x14ac:dyDescent="0.3"/>
  <cols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5" x14ac:dyDescent="0.3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5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84</v>
      </c>
      <c r="N9" s="22"/>
      <c r="O9" s="5" t="s">
        <v>83</v>
      </c>
    </row>
    <row r="10" spans="3:15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1" t="str">
        <f>INDEX(D5:D42,MATCH(N10,K5:K42,0))</f>
        <v>Dinesh</v>
      </c>
    </row>
    <row r="11" spans="3:15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MIN(K5:K42)</f>
        <v>15000</v>
      </c>
      <c r="O11" s="1" t="str">
        <f>LOOKUP(N11,K5:K42,D5:D42)</f>
        <v>Satish</v>
      </c>
    </row>
    <row r="12" spans="3:15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MAX(K5:K42,J5:J42,J13)</f>
        <v>92000</v>
      </c>
      <c r="O16" s="1" t="str">
        <f>INDEX(C5:K42,MATCH(N16,K5:K42,0),2)&amp;" "&amp;INDEX(C5:K42,MATCH(N16,K5:K42,0),3)</f>
        <v>Dinesh Dhanuka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MIN(K6:K43,J6:J43,J14)</f>
        <v>15000</v>
      </c>
      <c r="O17" s="1" t="str">
        <f>INDEX(C6:K43,MATCH(N17,K6:K43,0),2)&amp;" "&amp;INDEX(C6:K43,MATCH(N17,K6:K43,0),3)</f>
        <v>Satish Pasari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  <c r="N21">
        <f>COUNT(K5:K42="15000")</f>
        <v>1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8" sqref="D8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3" t="s">
        <v>269</v>
      </c>
      <c r="B1" s="24"/>
      <c r="C1" s="24"/>
      <c r="D1" s="24"/>
      <c r="E1" s="24"/>
      <c r="F1" s="24"/>
      <c r="G1" s="24"/>
      <c r="H1" s="24"/>
      <c r="I1" s="25"/>
    </row>
    <row r="2" spans="1:9" x14ac:dyDescent="0.3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3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3">
      <c r="C7" s="17" t="s">
        <v>107</v>
      </c>
      <c r="D7" s="18">
        <v>592081</v>
      </c>
    </row>
    <row r="8" spans="1:9" x14ac:dyDescent="0.3">
      <c r="C8" s="17" t="s">
        <v>108</v>
      </c>
      <c r="D8" s="19" t="str">
        <f>VLOOKUP(D7,Head_Count_Data,2,0)</f>
        <v>P, Sharath</v>
      </c>
    </row>
    <row r="9" spans="1:9" x14ac:dyDescent="0.3">
      <c r="C9" s="17" t="s">
        <v>109</v>
      </c>
      <c r="D9" s="19" t="str">
        <f>VLOOKUP(D7,Head_Count_Data,3,0)</f>
        <v>RAO, HEMANTH</v>
      </c>
    </row>
    <row r="10" spans="1:9" x14ac:dyDescent="0.3">
      <c r="C10" s="17" t="s">
        <v>110</v>
      </c>
      <c r="D10" s="19" t="str">
        <f>VLOOKUP(D7,Head_Count_Data,4,0)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A4" sqref="A4:D146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3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3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3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3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3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3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3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3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3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3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3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3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3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3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3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3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3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3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3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3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3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3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3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3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3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3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3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3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3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3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3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3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3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3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3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3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3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3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3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3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3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3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3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3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3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3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3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3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3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3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3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3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3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3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3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3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3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3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3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3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3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3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3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3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3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3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3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3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3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3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3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3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3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3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3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3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3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3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3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3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3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3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3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3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3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3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3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3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3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3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3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3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3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3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3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3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3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3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3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3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3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3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3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3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3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3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3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3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3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3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3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3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3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3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3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3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3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3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3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3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3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3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3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3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3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3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3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3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3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3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3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3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3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3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3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3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3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3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3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3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3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3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3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K7" sqref="K7:K44"/>
    </sheetView>
  </sheetViews>
  <sheetFormatPr defaultRowHeight="14.4" x14ac:dyDescent="0.3"/>
  <cols>
    <col min="6" max="6" width="9.88671875" bestFit="1" customWidth="1"/>
    <col min="10" max="10" width="21.88671875" customWidth="1"/>
  </cols>
  <sheetData>
    <row r="2" spans="3:11" x14ac:dyDescent="0.3">
      <c r="D2" s="8" t="s">
        <v>104</v>
      </c>
    </row>
    <row r="3" spans="3:11" x14ac:dyDescent="0.3">
      <c r="D3" s="8" t="s">
        <v>270</v>
      </c>
    </row>
    <row r="4" spans="3:11" x14ac:dyDescent="0.3">
      <c r="D4" s="8" t="s">
        <v>106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 t="shared" ref="I7:J26" si="0">IFERROR(VLOOKUP($C7,Source_Data,MATCH(I$6,Code,0),0),"Nill")</f>
        <v>North</v>
      </c>
      <c r="J7" s="1" t="str">
        <f t="shared" si="0"/>
        <v>FLM</v>
      </c>
      <c r="K7" s="1">
        <f t="shared" ref="K7:K44" si="1">IFERROR(VLOOKUP($C7,Source_Data,MATCH($K$6,Code,1),0),"Retired")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 t="shared" si="0"/>
        <v>North</v>
      </c>
      <c r="J8" s="1" t="str">
        <f t="shared" si="0"/>
        <v>Digital Marketing</v>
      </c>
      <c r="K8" s="1">
        <f t="shared" si="1"/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 t="shared" si="0"/>
        <v>North</v>
      </c>
      <c r="J9" s="1" t="str">
        <f t="shared" si="0"/>
        <v>Digital Marketing</v>
      </c>
      <c r="K9" s="1">
        <f t="shared" si="1"/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 t="shared" si="0"/>
        <v>South</v>
      </c>
      <c r="J10" s="1" t="str">
        <f t="shared" si="0"/>
        <v>Inside Sales</v>
      </c>
      <c r="K10" s="1">
        <f t="shared" si="1"/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 t="shared" si="0"/>
        <v>North</v>
      </c>
      <c r="J11" s="1" t="str">
        <f t="shared" si="0"/>
        <v>Marketing</v>
      </c>
      <c r="K11" s="1">
        <f t="shared" si="1"/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 t="shared" si="0"/>
        <v>North</v>
      </c>
      <c r="J12" s="1" t="str">
        <f t="shared" si="0"/>
        <v>Director</v>
      </c>
      <c r="K12" s="1">
        <f t="shared" si="1"/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 t="shared" si="0"/>
        <v>Mid West</v>
      </c>
      <c r="J13" s="1" t="str">
        <f t="shared" si="0"/>
        <v>Learning &amp; Development</v>
      </c>
      <c r="K13" s="1">
        <f t="shared" si="1"/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 t="shared" si="0"/>
        <v>Mid West</v>
      </c>
      <c r="J14" s="1" t="str">
        <f t="shared" si="0"/>
        <v>Digital Marketing</v>
      </c>
      <c r="K14" s="1">
        <f t="shared" si="1"/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 t="shared" si="0"/>
        <v>East</v>
      </c>
      <c r="J15" s="1" t="str">
        <f t="shared" si="0"/>
        <v>Digital Marketing</v>
      </c>
      <c r="K15" s="1">
        <f t="shared" si="1"/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 t="shared" si="0"/>
        <v>North</v>
      </c>
      <c r="J16" s="1" t="str">
        <f t="shared" si="0"/>
        <v>Inside Sales</v>
      </c>
      <c r="K16" s="1">
        <f t="shared" si="1"/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 t="shared" si="0"/>
        <v>South</v>
      </c>
      <c r="J17" s="1" t="str">
        <f t="shared" si="0"/>
        <v>Learning &amp; Development</v>
      </c>
      <c r="K17" s="1">
        <f t="shared" si="1"/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 t="shared" si="0"/>
        <v>East</v>
      </c>
      <c r="J18" s="1" t="str">
        <f t="shared" si="0"/>
        <v>Learning &amp; Development</v>
      </c>
      <c r="K18" s="1">
        <f t="shared" si="1"/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 t="shared" si="0"/>
        <v>East</v>
      </c>
      <c r="J19" s="1" t="str">
        <f t="shared" si="0"/>
        <v>CEO</v>
      </c>
      <c r="K19" s="1">
        <f t="shared" si="1"/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 t="shared" si="0"/>
        <v>Nill</v>
      </c>
      <c r="J20" s="1" t="str">
        <f t="shared" si="0"/>
        <v>Nill</v>
      </c>
      <c r="K20" s="1" t="str">
        <f t="shared" si="1"/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 t="shared" si="0"/>
        <v>South</v>
      </c>
      <c r="J21" s="1" t="str">
        <f t="shared" si="0"/>
        <v>Digital Marketing</v>
      </c>
      <c r="K21" s="1">
        <f t="shared" si="1"/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 t="shared" si="0"/>
        <v>South</v>
      </c>
      <c r="J22" s="1" t="str">
        <f t="shared" si="0"/>
        <v>Inside Sales</v>
      </c>
      <c r="K22" s="1">
        <f t="shared" si="1"/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 t="shared" si="0"/>
        <v>South</v>
      </c>
      <c r="J23" s="1" t="str">
        <f t="shared" si="0"/>
        <v>CCD</v>
      </c>
      <c r="K23" s="1">
        <f t="shared" si="1"/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 t="shared" si="0"/>
        <v>South</v>
      </c>
      <c r="J24" s="1" t="str">
        <f t="shared" si="0"/>
        <v>FLM</v>
      </c>
      <c r="K24" s="1">
        <f t="shared" si="1"/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 t="shared" si="0"/>
        <v>Mid West</v>
      </c>
      <c r="J25" s="1" t="str">
        <f t="shared" si="0"/>
        <v>Inside Sales</v>
      </c>
      <c r="K25" s="1">
        <f t="shared" si="1"/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 t="shared" si="0"/>
        <v>South</v>
      </c>
      <c r="J26" s="1" t="str">
        <f t="shared" si="0"/>
        <v>Operations</v>
      </c>
      <c r="K26" s="1">
        <f t="shared" si="1"/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 t="shared" ref="I27:J44" si="2">IFERROR(VLOOKUP($C27,Source_Data,MATCH(I$6,Code,0),0),"Nill")</f>
        <v>South</v>
      </c>
      <c r="J27" s="1" t="str">
        <f t="shared" si="2"/>
        <v>Finance</v>
      </c>
      <c r="K27" s="1">
        <f t="shared" si="1"/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 t="shared" si="2"/>
        <v>East</v>
      </c>
      <c r="J28" s="1" t="str">
        <f t="shared" si="2"/>
        <v>Inside Sales</v>
      </c>
      <c r="K28" s="1">
        <f t="shared" si="1"/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 t="shared" si="2"/>
        <v>East</v>
      </c>
      <c r="J29" s="1" t="str">
        <f t="shared" si="2"/>
        <v>Finance</v>
      </c>
      <c r="K29" s="1">
        <f t="shared" si="1"/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 t="shared" si="2"/>
        <v>Nill</v>
      </c>
      <c r="J30" s="1" t="str">
        <f t="shared" si="2"/>
        <v>Nill</v>
      </c>
      <c r="K30" s="1" t="str">
        <f t="shared" si="1"/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 t="shared" si="2"/>
        <v>Mid West</v>
      </c>
      <c r="J31" s="1" t="str">
        <f t="shared" si="2"/>
        <v>Finance</v>
      </c>
      <c r="K31" s="1">
        <f t="shared" si="1"/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 t="shared" si="2"/>
        <v>South</v>
      </c>
      <c r="J32" s="1" t="str">
        <f t="shared" si="2"/>
        <v>Sales</v>
      </c>
      <c r="K32" s="1">
        <f t="shared" si="1"/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 t="shared" si="2"/>
        <v>South</v>
      </c>
      <c r="J33" s="1" t="str">
        <f t="shared" si="2"/>
        <v>Operations</v>
      </c>
      <c r="K33" s="1">
        <f t="shared" si="1"/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 t="shared" si="2"/>
        <v>North</v>
      </c>
      <c r="J34" s="1" t="str">
        <f t="shared" si="2"/>
        <v>Finance</v>
      </c>
      <c r="K34" s="1">
        <f t="shared" si="1"/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 t="shared" si="2"/>
        <v>East</v>
      </c>
      <c r="J35" s="1" t="str">
        <f t="shared" si="2"/>
        <v>Inside Sales</v>
      </c>
      <c r="K35" s="1">
        <f t="shared" si="1"/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 t="shared" si="2"/>
        <v>East</v>
      </c>
      <c r="J36" s="1" t="str">
        <f t="shared" si="2"/>
        <v>CCD</v>
      </c>
      <c r="K36" s="1">
        <f t="shared" si="1"/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 t="shared" si="2"/>
        <v>South</v>
      </c>
      <c r="J37" s="1" t="str">
        <f t="shared" si="2"/>
        <v>Director</v>
      </c>
      <c r="K37" s="1">
        <f t="shared" si="1"/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 t="shared" si="2"/>
        <v>Nill</v>
      </c>
      <c r="J38" s="1" t="str">
        <f t="shared" si="2"/>
        <v>Nill</v>
      </c>
      <c r="K38" s="1" t="str">
        <f t="shared" si="1"/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 t="shared" si="2"/>
        <v>East</v>
      </c>
      <c r="J39" s="1" t="str">
        <f t="shared" si="2"/>
        <v>Marketing</v>
      </c>
      <c r="K39" s="1">
        <f t="shared" si="1"/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 t="shared" si="2"/>
        <v>North</v>
      </c>
      <c r="J40" s="1" t="str">
        <f t="shared" si="2"/>
        <v>Digital Marketing</v>
      </c>
      <c r="K40" s="1">
        <f t="shared" si="1"/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 t="shared" si="2"/>
        <v>North</v>
      </c>
      <c r="J41" s="1" t="str">
        <f t="shared" si="2"/>
        <v>Sales</v>
      </c>
      <c r="K41" s="1">
        <f t="shared" si="1"/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 t="shared" si="2"/>
        <v>South</v>
      </c>
      <c r="J42" s="1" t="str">
        <f t="shared" si="2"/>
        <v>Marketing</v>
      </c>
      <c r="K42" s="1">
        <f t="shared" si="1"/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 t="shared" si="2"/>
        <v>Mid West</v>
      </c>
      <c r="J43" s="1" t="str">
        <f t="shared" si="2"/>
        <v>Marketing</v>
      </c>
      <c r="K43" s="1">
        <f t="shared" si="1"/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 t="shared" si="2"/>
        <v>North</v>
      </c>
      <c r="J44" s="1" t="str">
        <f t="shared" si="2"/>
        <v>CCD</v>
      </c>
      <c r="K44" s="1">
        <f t="shared" si="1"/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workbookViewId="0">
      <selection activeCell="C6" sqref="C6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Vlookup</vt:lpstr>
      <vt:lpstr>Result Sheet</vt:lpstr>
      <vt:lpstr>Headcount Table</vt:lpstr>
      <vt:lpstr>Master Emp sheet</vt:lpstr>
      <vt:lpstr>Source</vt:lpstr>
      <vt:lpstr>Code</vt:lpstr>
      <vt:lpstr>Data</vt:lpstr>
      <vt:lpstr>Head_Count_Data</vt:lpstr>
      <vt:lpstr>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2022-07-27T06:45:44Z</dcterms:created>
  <dcterms:modified xsi:type="dcterms:W3CDTF">2022-12-02T13:23:45Z</dcterms:modified>
</cp:coreProperties>
</file>