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kerhughes-my.sharepoint.com/personal/shreya_joshi_bakerhughes_com/Documents/Documents/Psi table automation/"/>
    </mc:Choice>
  </mc:AlternateContent>
  <xr:revisionPtr revIDLastSave="22" documentId="13_ncr:1_{59FD4923-7E4A-498E-A846-708ED9AC8CB7}" xr6:coauthVersionLast="47" xr6:coauthVersionMax="47" xr10:uidLastSave="{7A5B2F4E-445C-4EBE-90EB-DCE7A653F654}"/>
  <bookViews>
    <workbookView xWindow="3510" yWindow="3510" windowWidth="21600" windowHeight="11385" firstSheet="19" activeTab="28" xr2:uid="{034B1451-FA40-43B1-938B-FD81D570A883}"/>
  </bookViews>
  <sheets>
    <sheet name="Sheet1" sheetId="1" r:id="rId1"/>
    <sheet name="0 10" sheetId="4" r:id="rId2"/>
    <sheet name="0 15" sheetId="5" r:id="rId3"/>
    <sheet name="0 30" sheetId="2" r:id="rId4"/>
    <sheet name="0 50" sheetId="6" r:id="rId5"/>
    <sheet name="0 100" sheetId="7" r:id="rId6"/>
    <sheet name="0 150" sheetId="8" r:id="rId7"/>
    <sheet name="0 300" sheetId="3" r:id="rId8"/>
    <sheet name="0 500" sheetId="9" r:id="rId9"/>
    <sheet name="0 1000" sheetId="10" r:id="rId10"/>
    <sheet name="0 3000" sheetId="11" r:id="rId11"/>
    <sheet name="1 15" sheetId="12" r:id="rId12"/>
    <sheet name="1 30" sheetId="13" r:id="rId13"/>
    <sheet name="1 50" sheetId="14" r:id="rId14"/>
    <sheet name="1 100" sheetId="15" r:id="rId15"/>
    <sheet name="1 150" sheetId="16" r:id="rId16"/>
    <sheet name="1 300" sheetId="17" r:id="rId17"/>
    <sheet name="1 500" sheetId="18" r:id="rId18"/>
    <sheet name="1 1000" sheetId="19" r:id="rId19"/>
    <sheet name="1 1500" sheetId="20" r:id="rId20"/>
    <sheet name="1 2000" sheetId="21" r:id="rId21"/>
    <sheet name="1 2500" sheetId="22" r:id="rId22"/>
    <sheet name="1 3000" sheetId="23" r:id="rId23"/>
    <sheet name="2 10" sheetId="24" r:id="rId24"/>
    <sheet name="2 15" sheetId="25" r:id="rId25"/>
    <sheet name="2 50" sheetId="26" r:id="rId26"/>
    <sheet name="2 100" sheetId="27" r:id="rId27"/>
    <sheet name="2 150" sheetId="28" r:id="rId28"/>
    <sheet name="2 300" sheetId="29" r:id="rId29"/>
    <sheet name="2 500" sheetId="30" r:id="rId30"/>
    <sheet name="2 1000" sheetId="31" r:id="rId31"/>
    <sheet name="2 1500" sheetId="32" r:id="rId32"/>
    <sheet name="2 2000" sheetId="33" r:id="rId33"/>
    <sheet name="2 2500" sheetId="34" r:id="rId34"/>
    <sheet name="2 3000" sheetId="35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9" l="1"/>
  <c r="S4" i="29"/>
  <c r="S5" i="29"/>
  <c r="S6" i="29"/>
  <c r="S7" i="29"/>
  <c r="S8" i="29"/>
  <c r="S9" i="29"/>
  <c r="S2" i="29"/>
  <c r="G4" i="4"/>
  <c r="G5" i="4"/>
  <c r="G6" i="4"/>
  <c r="G7" i="4"/>
  <c r="G8" i="4"/>
  <c r="G9" i="4"/>
  <c r="G3" i="4"/>
  <c r="Y4" i="3" l="1"/>
  <c r="Y5" i="3"/>
  <c r="Y6" i="3"/>
  <c r="Y7" i="3"/>
  <c r="Y8" i="3"/>
  <c r="Y9" i="3"/>
  <c r="Z3" i="3"/>
  <c r="Y3" i="3"/>
  <c r="G6" i="2" l="1"/>
  <c r="G7" i="2"/>
  <c r="G2" i="2"/>
  <c r="B9" i="2"/>
  <c r="A9" i="2"/>
  <c r="B7" i="2"/>
  <c r="A7" i="2"/>
  <c r="H7" i="2" s="1"/>
  <c r="B6" i="2"/>
  <c r="A6" i="2"/>
  <c r="H6" i="2" s="1"/>
  <c r="B5" i="2"/>
  <c r="A5" i="2"/>
  <c r="H5" i="2" s="1"/>
  <c r="B4" i="2"/>
  <c r="A4" i="2"/>
  <c r="H4" i="2" s="1"/>
  <c r="B3" i="2"/>
  <c r="A3" i="2"/>
  <c r="H3" i="2" s="1"/>
  <c r="B2" i="2"/>
  <c r="A2" i="2"/>
  <c r="H2" i="2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G18" i="1"/>
  <c r="G17" i="1"/>
  <c r="G16" i="1"/>
  <c r="G5" i="2" l="1"/>
  <c r="G4" i="2"/>
  <c r="G3" i="2"/>
  <c r="M9" i="1"/>
  <c r="M10" i="1" s="1"/>
  <c r="M11" i="1" s="1"/>
</calcChain>
</file>

<file path=xl/sharedStrings.xml><?xml version="1.0" encoding="utf-8"?>
<sst xmlns="http://schemas.openxmlformats.org/spreadsheetml/2006/main" count="6" uniqueCount="6">
  <si>
    <t>std dev</t>
  </si>
  <si>
    <t>uncertainty</t>
  </si>
  <si>
    <t>avg</t>
  </si>
  <si>
    <t>qx-q)^2</t>
  </si>
  <si>
    <t>qx-q</t>
  </si>
  <si>
    <t>DWTB4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</si>
</sst>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WinPrompt" ddeTopic="CalData">
    <ddeItems>
      <ddeItem name="Actual[0]" advise="1">
        <values>
          <value>
            <val>0</val>
          </value>
        </values>
      </ddeItem>
      <ddeItem name="Actual[1]" advise="1">
        <values>
          <value>
            <val>5.9858000000000002</val>
          </value>
        </values>
      </ddeItem>
      <ddeItem name="Actual[2]" advise="1">
        <values>
          <value>
            <val>11.914899999999999</val>
          </value>
        </values>
      </ddeItem>
      <ddeItem name="Actual[3]" advise="1">
        <values>
          <value>
            <val>17.843499999999999</val>
          </value>
        </values>
      </ddeItem>
      <ddeItem name="Actual[4]" advise="1">
        <values>
          <value>
            <val>23.940200000000001</val>
          </value>
        </values>
      </ddeItem>
      <ddeItem name="Actual[5]" advise="1">
        <values>
          <value>
            <val>29.869299999999999</val>
          </value>
        </values>
      </ddeItem>
      <ddeItem name="Actual[6]" advise="1">
        <values>
          <value>
            <val>0</val>
          </value>
        </values>
      </ddeItem>
      <ddeItem name="Reading[0]" advise="1">
        <values>
          <value>
            <val>0</val>
          </value>
        </values>
      </ddeItem>
      <ddeItem name="Reading[1]" advise="1">
        <values>
          <value>
            <val>5.9909999999999997</val>
          </value>
        </values>
      </ddeItem>
      <ddeItem name="Reading[2]" advise="1">
        <values>
          <value>
            <val>11.9251</val>
          </value>
        </values>
      </ddeItem>
      <ddeItem name="Reading[3]" advise="1">
        <values>
          <value>
            <val>17.858499999999999</val>
          </value>
        </values>
      </ddeItem>
      <ddeItem name="Reading[4]" advise="1">
        <values>
          <value>
            <val>23.960799999999999</val>
          </value>
        </values>
      </ddeItem>
      <ddeItem name="Reading[5]" advise="1">
        <values>
          <value>
            <val>29.895299999999999</val>
          </value>
        </values>
      </ddeItem>
      <ddeItem name="Reading[6]" advise="1">
        <values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37C1-919D-4CEE-B930-61E31E25C91D}">
  <dimension ref="F8:M18"/>
  <sheetViews>
    <sheetView topLeftCell="A4" workbookViewId="0">
      <selection activeCell="N23" sqref="N23"/>
    </sheetView>
  </sheetViews>
  <sheetFormatPr defaultRowHeight="15" x14ac:dyDescent="0.25"/>
  <cols>
    <col min="6" max="6" width="11.140625" bestFit="1" customWidth="1"/>
  </cols>
  <sheetData>
    <row r="8" spans="6:13" x14ac:dyDescent="0.25">
      <c r="J8" t="s">
        <v>4</v>
      </c>
      <c r="K8" t="s">
        <v>3</v>
      </c>
    </row>
    <row r="9" spans="6:13" x14ac:dyDescent="0.25">
      <c r="G9">
        <v>0</v>
      </c>
      <c r="J9">
        <f>G9-G18</f>
        <v>-14.925616666666665</v>
      </c>
      <c r="K9">
        <f t="shared" ref="K9:K14" si="0">J9*J9</f>
        <v>222.77403288027773</v>
      </c>
      <c r="M9">
        <f>SUM(K9:K14)</f>
        <v>624.84919714833325</v>
      </c>
    </row>
    <row r="10" spans="6:13" x14ac:dyDescent="0.25">
      <c r="G10">
        <v>5.9858000000000002</v>
      </c>
      <c r="J10">
        <f>G10-G18</f>
        <v>-8.9398166666666654</v>
      </c>
      <c r="K10">
        <f t="shared" si="0"/>
        <v>79.920322033611086</v>
      </c>
      <c r="M10">
        <f>M9/5</f>
        <v>124.96983942966665</v>
      </c>
    </row>
    <row r="11" spans="6:13" x14ac:dyDescent="0.25">
      <c r="G11">
        <v>11.914899999999999</v>
      </c>
      <c r="J11">
        <f>G11-G18</f>
        <v>-3.0107166666666654</v>
      </c>
      <c r="K11">
        <f t="shared" si="0"/>
        <v>9.0644148469444374</v>
      </c>
      <c r="M11">
        <f>SQRT(M10)</f>
        <v>11.178990984416556</v>
      </c>
    </row>
    <row r="12" spans="6:13" x14ac:dyDescent="0.25">
      <c r="G12">
        <v>17.843499999999999</v>
      </c>
      <c r="J12">
        <f>G12-G18</f>
        <v>2.9178833333333341</v>
      </c>
      <c r="K12">
        <f t="shared" si="0"/>
        <v>8.5140431469444486</v>
      </c>
    </row>
    <row r="13" spans="6:13" x14ac:dyDescent="0.25">
      <c r="G13">
        <v>23.940200000000001</v>
      </c>
      <c r="J13">
        <f>G13-G18</f>
        <v>9.0145833333333361</v>
      </c>
      <c r="K13">
        <f t="shared" si="0"/>
        <v>81.262712673611162</v>
      </c>
    </row>
    <row r="14" spans="6:13" x14ac:dyDescent="0.25">
      <c r="G14">
        <v>29.869299999999999</v>
      </c>
      <c r="J14">
        <f>G14-G18</f>
        <v>14.943683333333334</v>
      </c>
      <c r="K14">
        <f t="shared" si="0"/>
        <v>223.31367156694446</v>
      </c>
    </row>
    <row r="16" spans="6:13" x14ac:dyDescent="0.25">
      <c r="F16" t="s">
        <v>0</v>
      </c>
      <c r="G16">
        <f>_xlfn.STDEV.S(G9:G14)</f>
        <v>11.17899098441656</v>
      </c>
    </row>
    <row r="17" spans="6:7" x14ac:dyDescent="0.25">
      <c r="F17" t="s">
        <v>1</v>
      </c>
      <c r="G17">
        <f>G16/SQRT(6)</f>
        <v>4.5638039584989976</v>
      </c>
    </row>
    <row r="18" spans="6:7" x14ac:dyDescent="0.25">
      <c r="F18" t="s">
        <v>2</v>
      </c>
      <c r="G18">
        <f>AVERAGE(G9:G14)</f>
        <v>14.925616666666665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8A7-4183-40C6-8520-1A218E796A53}">
  <dimension ref="A1:G9"/>
  <sheetViews>
    <sheetView workbookViewId="0">
      <selection activeCell="C3" sqref="A3:C8"/>
    </sheetView>
  </sheetViews>
  <sheetFormatPr defaultRowHeight="15" x14ac:dyDescent="0.25"/>
  <sheetData>
    <row r="1" spans="1:7" x14ac:dyDescent="0.25">
      <c r="A1" s="1">
        <v>45078</v>
      </c>
      <c r="D1" s="1">
        <v>45078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1.9603999999999999</v>
      </c>
      <c r="B3">
        <v>1.9602999999999999</v>
      </c>
      <c r="D3">
        <v>1.9603999999999999</v>
      </c>
      <c r="E3">
        <v>1.9602999999999999</v>
      </c>
      <c r="G3">
        <f>AVERAGE(D3,A3)</f>
        <v>1.9603999999999999</v>
      </c>
    </row>
    <row r="4" spans="1:7" x14ac:dyDescent="0.25">
      <c r="A4">
        <v>3.9937</v>
      </c>
      <c r="B4">
        <v>3.9935</v>
      </c>
      <c r="D4">
        <v>3.9937</v>
      </c>
      <c r="E4">
        <v>3.9935</v>
      </c>
      <c r="G4">
        <f t="shared" ref="G4:G9" si="0">AVERAGE(D4,A4)</f>
        <v>3.9937</v>
      </c>
    </row>
    <row r="5" spans="1:7" x14ac:dyDescent="0.25">
      <c r="A5">
        <v>5.9846000000000004</v>
      </c>
      <c r="B5">
        <v>5.9842000000000004</v>
      </c>
      <c r="D5">
        <v>5.9846000000000004</v>
      </c>
      <c r="E5">
        <v>5.9842000000000004</v>
      </c>
      <c r="G5">
        <f t="shared" si="0"/>
        <v>5.9846000000000004</v>
      </c>
    </row>
    <row r="6" spans="1:7" x14ac:dyDescent="0.25">
      <c r="A6">
        <v>7.9755000000000003</v>
      </c>
      <c r="B6">
        <v>7.9753999999999996</v>
      </c>
      <c r="D6">
        <v>7.9755000000000003</v>
      </c>
      <c r="E6">
        <v>7.9753999999999996</v>
      </c>
      <c r="G6">
        <f t="shared" si="0"/>
        <v>7.9755000000000003</v>
      </c>
    </row>
    <row r="7" spans="1:7" x14ac:dyDescent="0.25">
      <c r="A7">
        <v>9.9665999999999997</v>
      </c>
      <c r="B7">
        <v>9.9663000000000004</v>
      </c>
      <c r="D7">
        <v>9.9665999999999997</v>
      </c>
      <c r="E7">
        <v>9.9663000000000004</v>
      </c>
      <c r="G7">
        <f t="shared" si="0"/>
        <v>9.9665999999999997</v>
      </c>
    </row>
    <row r="8" spans="1:7" x14ac:dyDescent="0.25">
      <c r="A8">
        <v>4.9679000000000002</v>
      </c>
      <c r="B8">
        <v>4.9679000000000002</v>
      </c>
      <c r="D8">
        <v>4.9679000000000002</v>
      </c>
      <c r="E8">
        <v>4.9679000000000002</v>
      </c>
      <c r="G8">
        <f t="shared" si="0"/>
        <v>4.9679000000000002</v>
      </c>
    </row>
    <row r="9" spans="1:7" x14ac:dyDescent="0.25">
      <c r="A9">
        <v>0</v>
      </c>
      <c r="B9">
        <v>0</v>
      </c>
      <c r="D9">
        <v>0</v>
      </c>
      <c r="E9">
        <v>0</v>
      </c>
      <c r="G9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E397-7329-40E1-B3D6-EE0BEF98A7FF}">
  <dimension ref="A1:B8"/>
  <sheetViews>
    <sheetView zoomScale="115" zoomScaleNormal="115" workbookViewId="0">
      <selection activeCell="D13" sqref="D13"/>
    </sheetView>
  </sheetViews>
  <sheetFormatPr defaultRowHeight="14.25" x14ac:dyDescent="0.2"/>
  <cols>
    <col min="1" max="16384" width="9.140625" style="3"/>
  </cols>
  <sheetData>
    <row r="1" spans="1:2" x14ac:dyDescent="0.2">
      <c r="A1" s="3">
        <v>0</v>
      </c>
      <c r="B1" s="3">
        <v>0</v>
      </c>
    </row>
    <row r="2" spans="1:2" x14ac:dyDescent="0.2">
      <c r="A2" s="3">
        <v>2.8321999999999998</v>
      </c>
      <c r="B2" s="3">
        <v>2.8319000000000001</v>
      </c>
    </row>
    <row r="3" spans="1:2" x14ac:dyDescent="0.2">
      <c r="A3" s="3">
        <v>5.8662000000000001</v>
      </c>
      <c r="B3" s="3">
        <v>5.8658000000000001</v>
      </c>
    </row>
    <row r="4" spans="1:2" x14ac:dyDescent="0.2">
      <c r="A4" s="3">
        <v>8.9137000000000004</v>
      </c>
      <c r="B4" s="3">
        <v>8.9132999999999996</v>
      </c>
    </row>
    <row r="5" spans="1:2" x14ac:dyDescent="0.2">
      <c r="A5" s="3">
        <v>11.961399999999999</v>
      </c>
      <c r="B5" s="3">
        <v>11.960800000000001</v>
      </c>
    </row>
    <row r="6" spans="1:2" x14ac:dyDescent="0.2">
      <c r="A6" s="3">
        <v>14.839700000000001</v>
      </c>
      <c r="B6" s="3">
        <v>14.8386</v>
      </c>
    </row>
    <row r="7" spans="1:2" x14ac:dyDescent="0.2">
      <c r="A7" s="3">
        <v>7.3898000000000001</v>
      </c>
      <c r="B7" s="3">
        <v>7.3895</v>
      </c>
    </row>
    <row r="8" spans="1:2" x14ac:dyDescent="0.2">
      <c r="A8" s="3">
        <v>0</v>
      </c>
      <c r="B8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6FD3-85C7-4AE5-9F4A-10291EC125DA}">
  <dimension ref="A1:H13"/>
  <sheetViews>
    <sheetView workbookViewId="0">
      <selection activeCell="H38" sqref="H38"/>
    </sheetView>
  </sheetViews>
  <sheetFormatPr defaultRowHeight="15" x14ac:dyDescent="0.25"/>
  <sheetData>
    <row r="1" spans="1:8" x14ac:dyDescent="0.25">
      <c r="A1" s="4">
        <v>44966</v>
      </c>
      <c r="B1" s="4"/>
      <c r="D1" s="4">
        <v>45288</v>
      </c>
      <c r="E1" s="4"/>
      <c r="G1" s="4"/>
      <c r="H1" s="4"/>
    </row>
    <row r="2" spans="1:8" x14ac:dyDescent="0.25">
      <c r="A2" s="2">
        <f>[1]!'Actual[0]'</f>
        <v>0</v>
      </c>
      <c r="B2" s="2">
        <f>[1]!'Reading[0]'</f>
        <v>0</v>
      </c>
      <c r="D2" s="2">
        <v>0</v>
      </c>
      <c r="E2" s="2">
        <v>0</v>
      </c>
      <c r="G2" s="2">
        <f>A2-D2</f>
        <v>0</v>
      </c>
      <c r="H2" s="2">
        <f>(D2+A2)/2</f>
        <v>0</v>
      </c>
    </row>
    <row r="3" spans="1:8" x14ac:dyDescent="0.25">
      <c r="A3" s="2">
        <f>[1]!'Actual[1]'</f>
        <v>5.9858000000000002</v>
      </c>
      <c r="B3" s="2">
        <f>[1]!'Reading[1]'</f>
        <v>5.9909999999999997</v>
      </c>
      <c r="D3" s="2">
        <v>5.8661000000000003</v>
      </c>
      <c r="E3" s="2">
        <v>5.8666999999999998</v>
      </c>
      <c r="G3" s="2">
        <f t="shared" ref="G3:G7" si="0">A3-D3</f>
        <v>0.11969999999999992</v>
      </c>
      <c r="H3" s="2">
        <f>(D3+A3)/2</f>
        <v>5.9259500000000003</v>
      </c>
    </row>
    <row r="4" spans="1:8" x14ac:dyDescent="0.25">
      <c r="A4" s="2">
        <f>[1]!'Actual[2]'</f>
        <v>11.914899999999999</v>
      </c>
      <c r="B4" s="2">
        <f>[1]!'Reading[2]'</f>
        <v>11.9251</v>
      </c>
      <c r="D4" s="2">
        <v>11.961399999999999</v>
      </c>
      <c r="E4" s="2">
        <v>11.963100000000001</v>
      </c>
      <c r="G4" s="2">
        <f t="shared" si="0"/>
        <v>-4.6499999999999986E-2</v>
      </c>
      <c r="H4" s="2">
        <f t="shared" ref="H4:H7" si="1">(D4+A4)/2</f>
        <v>11.93815</v>
      </c>
    </row>
    <row r="5" spans="1:8" x14ac:dyDescent="0.25">
      <c r="A5" s="2">
        <f>[1]!'Actual[3]'</f>
        <v>17.843499999999999</v>
      </c>
      <c r="B5" s="2">
        <f>[1]!'Reading[3]'</f>
        <v>17.858499999999999</v>
      </c>
      <c r="D5" s="2">
        <v>17.8874</v>
      </c>
      <c r="E5" s="2">
        <v>17.8903</v>
      </c>
      <c r="G5" s="2">
        <f t="shared" si="0"/>
        <v>-4.3900000000000716E-2</v>
      </c>
      <c r="H5" s="2">
        <f t="shared" si="1"/>
        <v>17.865449999999999</v>
      </c>
    </row>
    <row r="6" spans="1:8" x14ac:dyDescent="0.25">
      <c r="A6" s="2">
        <f>[1]!'Actual[4]'</f>
        <v>23.940200000000001</v>
      </c>
      <c r="B6" s="2">
        <f>[1]!'Reading[4]'</f>
        <v>23.960799999999999</v>
      </c>
      <c r="D6" s="2">
        <v>23.982099999999999</v>
      </c>
      <c r="E6" s="2">
        <v>23.985199999999999</v>
      </c>
      <c r="G6" s="2">
        <f t="shared" si="0"/>
        <v>-4.1899999999998272E-2</v>
      </c>
      <c r="H6" s="2">
        <f t="shared" si="1"/>
        <v>23.96115</v>
      </c>
    </row>
    <row r="7" spans="1:8" x14ac:dyDescent="0.25">
      <c r="A7" s="2">
        <f>[1]!'Actual[5]'</f>
        <v>29.869299999999999</v>
      </c>
      <c r="B7" s="2">
        <f>[1]!'Reading[5]'</f>
        <v>29.895299999999999</v>
      </c>
      <c r="D7" s="2">
        <v>29.908100000000001</v>
      </c>
      <c r="E7" s="2">
        <v>29.9115</v>
      </c>
      <c r="G7" s="2">
        <f t="shared" si="0"/>
        <v>-3.8800000000001944E-2</v>
      </c>
      <c r="H7" s="2">
        <f t="shared" si="1"/>
        <v>29.8887</v>
      </c>
    </row>
    <row r="8" spans="1:8" x14ac:dyDescent="0.25">
      <c r="A8" s="2">
        <v>14.9635</v>
      </c>
      <c r="B8" s="2"/>
      <c r="D8" s="2"/>
      <c r="E8" s="2"/>
      <c r="G8" s="2"/>
      <c r="H8" s="2"/>
    </row>
    <row r="9" spans="1:8" x14ac:dyDescent="0.25">
      <c r="A9" s="2">
        <f>[1]!'Actual[6]'</f>
        <v>0</v>
      </c>
      <c r="B9" s="2">
        <f>[1]!'Reading[6]'</f>
        <v>0</v>
      </c>
      <c r="D9" s="2">
        <v>23.982099999999999</v>
      </c>
      <c r="E9" s="2">
        <v>23.985399999999998</v>
      </c>
      <c r="G9" s="2"/>
      <c r="H9" s="2"/>
    </row>
    <row r="10" spans="1:8" x14ac:dyDescent="0.25">
      <c r="D10" s="2">
        <v>17.8874</v>
      </c>
      <c r="E10" s="2">
        <v>17.890599999999999</v>
      </c>
    </row>
    <row r="11" spans="1:8" x14ac:dyDescent="0.25">
      <c r="D11" s="2">
        <v>11.961399999999999</v>
      </c>
      <c r="E11" s="2">
        <v>11.9636</v>
      </c>
    </row>
    <row r="12" spans="1:8" x14ac:dyDescent="0.25">
      <c r="D12" s="2">
        <v>5.8661000000000003</v>
      </c>
      <c r="E12" s="2">
        <v>5.8676000000000004</v>
      </c>
    </row>
    <row r="13" spans="1:8" x14ac:dyDescent="0.25">
      <c r="D13" s="2">
        <v>0</v>
      </c>
      <c r="E13" s="2">
        <v>1E-4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A718-79DF-4EFD-B521-1DB54107D77F}">
  <dimension ref="A1:B8"/>
  <sheetViews>
    <sheetView workbookViewId="0">
      <selection activeCell="A2" sqref="A2:A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9.9290000000000003</v>
      </c>
      <c r="B2">
        <v>9.9269999999999996</v>
      </c>
    </row>
    <row r="3" spans="1:2" x14ac:dyDescent="0.25">
      <c r="A3">
        <v>19.919</v>
      </c>
      <c r="B3">
        <v>19.920999999999999</v>
      </c>
    </row>
    <row r="4" spans="1:2" x14ac:dyDescent="0.25">
      <c r="A4">
        <v>29.907</v>
      </c>
      <c r="B4">
        <v>29.911999999999999</v>
      </c>
    </row>
    <row r="5" spans="1:2" x14ac:dyDescent="0.25">
      <c r="A5">
        <v>39.896999999999998</v>
      </c>
      <c r="B5">
        <v>39.904000000000003</v>
      </c>
    </row>
    <row r="6" spans="1:2" x14ac:dyDescent="0.25">
      <c r="A6">
        <v>49.886000000000003</v>
      </c>
      <c r="B6">
        <v>49.893999999999998</v>
      </c>
    </row>
    <row r="7" spans="1:2" x14ac:dyDescent="0.25">
      <c r="A7">
        <v>24.997</v>
      </c>
      <c r="B7">
        <v>25.003</v>
      </c>
    </row>
    <row r="8" spans="1:2" x14ac:dyDescent="0.25">
      <c r="A8">
        <v>0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C677-7705-4C74-A1BB-8FBF7583C7E2}">
  <dimension ref="A2:G9"/>
  <sheetViews>
    <sheetView workbookViewId="0">
      <selection activeCell="E39" sqref="E39"/>
    </sheetView>
  </sheetViews>
  <sheetFormatPr defaultRowHeight="15" x14ac:dyDescent="0.25"/>
  <sheetData>
    <row r="2" spans="1:7" x14ac:dyDescent="0.25">
      <c r="D2">
        <v>0</v>
      </c>
      <c r="E2">
        <v>0</v>
      </c>
    </row>
    <row r="3" spans="1:7" x14ac:dyDescent="0.25">
      <c r="A3">
        <v>19.919</v>
      </c>
      <c r="B3">
        <v>19.917999999999999</v>
      </c>
      <c r="D3">
        <v>19.919</v>
      </c>
      <c r="E3">
        <v>19.920000000000002</v>
      </c>
      <c r="G3">
        <v>19.919</v>
      </c>
    </row>
    <row r="4" spans="1:7" x14ac:dyDescent="0.25">
      <c r="A4">
        <v>39.898000000000003</v>
      </c>
      <c r="B4">
        <v>39.896000000000001</v>
      </c>
      <c r="D4">
        <v>39.898000000000003</v>
      </c>
      <c r="E4">
        <v>39.898000000000003</v>
      </c>
      <c r="G4">
        <v>39.898000000000003</v>
      </c>
    </row>
    <row r="5" spans="1:7" x14ac:dyDescent="0.25">
      <c r="A5">
        <v>59.877000000000002</v>
      </c>
      <c r="B5">
        <v>59.875</v>
      </c>
      <c r="D5">
        <v>59.875999999999998</v>
      </c>
      <c r="E5">
        <v>59.878</v>
      </c>
      <c r="G5">
        <v>59.8765</v>
      </c>
    </row>
    <row r="6" spans="1:7" x14ac:dyDescent="0.25">
      <c r="A6">
        <v>79.855000000000004</v>
      </c>
      <c r="B6">
        <v>79.855000000000004</v>
      </c>
      <c r="D6">
        <v>79.855000000000004</v>
      </c>
      <c r="E6">
        <v>79.858999999999995</v>
      </c>
      <c r="G6">
        <v>79.855000000000004</v>
      </c>
    </row>
    <row r="7" spans="1:7" x14ac:dyDescent="0.25">
      <c r="A7">
        <v>99.834000000000003</v>
      </c>
      <c r="B7">
        <v>99.831999999999994</v>
      </c>
      <c r="D7">
        <v>99.834000000000003</v>
      </c>
      <c r="E7">
        <v>99.837999999999994</v>
      </c>
      <c r="G7">
        <v>99.834000000000003</v>
      </c>
    </row>
    <row r="8" spans="1:7" x14ac:dyDescent="0.25">
      <c r="A8">
        <v>49.887</v>
      </c>
      <c r="B8">
        <v>49.89</v>
      </c>
      <c r="D8">
        <v>49.887</v>
      </c>
      <c r="E8">
        <v>49.89</v>
      </c>
      <c r="G8">
        <v>49.887</v>
      </c>
    </row>
    <row r="9" spans="1:7" x14ac:dyDescent="0.25">
      <c r="A9">
        <v>0</v>
      </c>
      <c r="B9">
        <v>0</v>
      </c>
      <c r="D9">
        <v>0</v>
      </c>
      <c r="E9">
        <v>2E-3</v>
      </c>
      <c r="G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D004-F3D4-4E91-9F50-CC67AB7521DD}">
  <dimension ref="A2:B9"/>
  <sheetViews>
    <sheetView workbookViewId="0">
      <selection activeCell="F13" sqref="F13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29.728999999999999</v>
      </c>
      <c r="B3">
        <v>29.73</v>
      </c>
    </row>
    <row r="4" spans="1:2" x14ac:dyDescent="0.25">
      <c r="A4">
        <v>59.368000000000002</v>
      </c>
      <c r="B4">
        <v>59.37</v>
      </c>
    </row>
    <row r="5" spans="1:2" x14ac:dyDescent="0.25">
      <c r="A5">
        <v>89.855000000000004</v>
      </c>
      <c r="B5">
        <v>89.863</v>
      </c>
    </row>
    <row r="6" spans="1:2" x14ac:dyDescent="0.25">
      <c r="A6">
        <v>119.492</v>
      </c>
      <c r="B6">
        <v>119.499</v>
      </c>
    </row>
    <row r="7" spans="1:2" x14ac:dyDescent="0.25">
      <c r="A7">
        <v>149.98099999999999</v>
      </c>
      <c r="B7">
        <v>149.989</v>
      </c>
    </row>
    <row r="8" spans="1:2" x14ac:dyDescent="0.25">
      <c r="A8">
        <v>74.611999999999995</v>
      </c>
      <c r="B8">
        <v>74.623000000000005</v>
      </c>
    </row>
    <row r="9" spans="1:2" x14ac:dyDescent="0.25">
      <c r="A9">
        <v>0</v>
      </c>
      <c r="B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78A6-1D95-4A41-B27B-30CCFDD518A2}">
  <dimension ref="A1:Z25"/>
  <sheetViews>
    <sheetView workbookViewId="0">
      <selection activeCell="G23" sqref="G23"/>
    </sheetView>
  </sheetViews>
  <sheetFormatPr defaultRowHeight="15" x14ac:dyDescent="0.25"/>
  <sheetData>
    <row r="1" spans="1:26" x14ac:dyDescent="0.25">
      <c r="A1" s="1">
        <v>44965</v>
      </c>
      <c r="D1" s="1">
        <v>44981</v>
      </c>
      <c r="G1" s="1">
        <v>45276</v>
      </c>
      <c r="J1" s="1">
        <v>45212</v>
      </c>
      <c r="M1" s="1">
        <v>44967</v>
      </c>
      <c r="P1" s="1">
        <v>44967</v>
      </c>
      <c r="S1" s="1">
        <v>45024</v>
      </c>
      <c r="V1" s="1">
        <v>45233</v>
      </c>
    </row>
    <row r="2" spans="1:26" x14ac:dyDescent="0.25">
      <c r="A2" s="2">
        <v>0</v>
      </c>
      <c r="B2" s="2">
        <v>-1E-3</v>
      </c>
      <c r="D2">
        <v>0</v>
      </c>
      <c r="E2">
        <v>0</v>
      </c>
      <c r="G2">
        <v>0</v>
      </c>
      <c r="H2">
        <v>0</v>
      </c>
      <c r="M2">
        <v>0</v>
      </c>
      <c r="N2">
        <v>0</v>
      </c>
      <c r="P2">
        <v>0</v>
      </c>
      <c r="Q2">
        <v>0</v>
      </c>
      <c r="S2">
        <v>0</v>
      </c>
      <c r="T2">
        <v>0</v>
      </c>
      <c r="V2">
        <v>0</v>
      </c>
      <c r="W2">
        <v>0</v>
      </c>
    </row>
    <row r="3" spans="1:26" x14ac:dyDescent="0.25">
      <c r="A3" s="2">
        <v>59.369</v>
      </c>
      <c r="B3" s="2">
        <v>59.368000000000002</v>
      </c>
      <c r="D3">
        <v>59.369</v>
      </c>
      <c r="E3">
        <v>59.372</v>
      </c>
      <c r="G3">
        <v>59.369</v>
      </c>
      <c r="H3">
        <v>59.372999999999998</v>
      </c>
      <c r="M3">
        <v>59.366999999999997</v>
      </c>
      <c r="N3">
        <v>59.363999999999997</v>
      </c>
      <c r="P3">
        <v>59.366999999999997</v>
      </c>
      <c r="Q3">
        <v>59.363999999999997</v>
      </c>
      <c r="S3">
        <v>59.369100000000003</v>
      </c>
      <c r="T3">
        <v>59.369799999999998</v>
      </c>
      <c r="V3">
        <v>59.368000000000002</v>
      </c>
      <c r="W3">
        <v>59.372999999999998</v>
      </c>
      <c r="Y3">
        <f>AVERAGE(V3,S3,P3,M3,J3,G3,D3,A3)</f>
        <v>59.368300000000012</v>
      </c>
      <c r="Z3">
        <f>AVERAGE(W3,T3,Q3,N3,K3,H3,E3,B3)</f>
        <v>59.369114285714282</v>
      </c>
    </row>
    <row r="4" spans="1:26" x14ac:dyDescent="0.25">
      <c r="A4" s="2">
        <v>119.49299999999999</v>
      </c>
      <c r="B4" s="2">
        <v>119.48699999999999</v>
      </c>
      <c r="D4">
        <v>119.49299999999999</v>
      </c>
      <c r="E4">
        <v>119.499</v>
      </c>
      <c r="G4">
        <v>119.494</v>
      </c>
      <c r="H4">
        <v>119.506</v>
      </c>
      <c r="M4">
        <v>119.49</v>
      </c>
      <c r="N4">
        <v>119.486</v>
      </c>
      <c r="P4">
        <v>119.49</v>
      </c>
      <c r="Q4">
        <v>119.486</v>
      </c>
      <c r="S4">
        <v>119.49420000000001</v>
      </c>
      <c r="T4">
        <v>119.4949</v>
      </c>
      <c r="V4">
        <v>119.491</v>
      </c>
      <c r="W4">
        <v>119.502</v>
      </c>
      <c r="Y4">
        <f t="shared" ref="Y4:Y9" si="0">AVERAGE(V4,S4,P4,M4,J4,G4,D4,A4)</f>
        <v>119.49217142857141</v>
      </c>
    </row>
    <row r="5" spans="1:26" x14ac:dyDescent="0.25">
      <c r="A5" s="2">
        <v>179.62</v>
      </c>
      <c r="B5" s="2">
        <v>179.61500000000001</v>
      </c>
      <c r="D5">
        <v>179.62100000000001</v>
      </c>
      <c r="E5">
        <v>179.624</v>
      </c>
      <c r="G5">
        <v>179.62200000000001</v>
      </c>
      <c r="H5">
        <v>179.64099999999999</v>
      </c>
      <c r="M5">
        <v>179.61600000000001</v>
      </c>
      <c r="N5">
        <v>179.614</v>
      </c>
      <c r="P5">
        <v>179.61600000000001</v>
      </c>
      <c r="Q5">
        <v>179.614</v>
      </c>
      <c r="S5">
        <v>179.6223</v>
      </c>
      <c r="T5">
        <v>179.6215</v>
      </c>
      <c r="V5">
        <v>179.61699999999999</v>
      </c>
      <c r="W5">
        <v>179.63200000000001</v>
      </c>
      <c r="Y5">
        <f t="shared" si="0"/>
        <v>179.61918571428572</v>
      </c>
    </row>
    <row r="6" spans="1:26" x14ac:dyDescent="0.25">
      <c r="A6" s="2">
        <v>239.74700000000001</v>
      </c>
      <c r="B6" s="2">
        <v>239.739</v>
      </c>
      <c r="D6">
        <v>239.74700000000001</v>
      </c>
      <c r="E6">
        <v>239.75200000000001</v>
      </c>
      <c r="G6">
        <v>239.74799999999999</v>
      </c>
      <c r="H6">
        <v>239.773</v>
      </c>
      <c r="M6">
        <v>239.74100000000001</v>
      </c>
      <c r="N6">
        <v>239.73699999999999</v>
      </c>
      <c r="P6">
        <v>239.74100000000001</v>
      </c>
      <c r="Q6">
        <v>239.73699999999999</v>
      </c>
      <c r="S6">
        <v>239.7491</v>
      </c>
      <c r="T6">
        <v>239.7499</v>
      </c>
      <c r="V6">
        <v>239.74199999999999</v>
      </c>
      <c r="W6">
        <v>239.76900000000001</v>
      </c>
      <c r="Y6">
        <f t="shared" si="0"/>
        <v>239.74501428571429</v>
      </c>
    </row>
    <row r="7" spans="1:26" x14ac:dyDescent="0.25">
      <c r="A7" s="2">
        <v>299.87099999999998</v>
      </c>
      <c r="B7" s="2">
        <v>299.86599999999999</v>
      </c>
      <c r="D7">
        <v>299.87099999999998</v>
      </c>
      <c r="E7">
        <v>299.87</v>
      </c>
      <c r="G7">
        <v>299.87299999999999</v>
      </c>
      <c r="H7">
        <v>299.91399999999999</v>
      </c>
      <c r="M7">
        <v>299.86399999999998</v>
      </c>
      <c r="N7">
        <v>299.86</v>
      </c>
      <c r="P7">
        <v>299.86399999999998</v>
      </c>
      <c r="Q7">
        <v>299.86</v>
      </c>
      <c r="S7">
        <v>299.87400000000002</v>
      </c>
      <c r="T7">
        <v>299.87200000000001</v>
      </c>
      <c r="V7">
        <v>299.86399999999998</v>
      </c>
      <c r="W7">
        <v>299.89800000000002</v>
      </c>
      <c r="Y7">
        <f t="shared" si="0"/>
        <v>299.8687142857143</v>
      </c>
    </row>
    <row r="8" spans="1:26" x14ac:dyDescent="0.25">
      <c r="A8" s="2">
        <v>149.98099999999999</v>
      </c>
      <c r="B8" s="2">
        <v>149.964</v>
      </c>
      <c r="D8">
        <v>149.982</v>
      </c>
      <c r="E8">
        <v>149.97900000000001</v>
      </c>
      <c r="G8">
        <v>149.983</v>
      </c>
      <c r="H8">
        <v>150.001</v>
      </c>
      <c r="M8">
        <v>149.97800000000001</v>
      </c>
      <c r="N8">
        <v>149.982</v>
      </c>
      <c r="P8">
        <v>149.97800000000001</v>
      </c>
      <c r="Q8">
        <v>149.982</v>
      </c>
      <c r="S8">
        <v>149.98330000000001</v>
      </c>
      <c r="T8">
        <v>149.98990000000001</v>
      </c>
      <c r="V8">
        <v>149.97800000000001</v>
      </c>
      <c r="W8">
        <v>149.99700000000001</v>
      </c>
      <c r="Y8">
        <f t="shared" si="0"/>
        <v>149.98047142857143</v>
      </c>
    </row>
    <row r="9" spans="1:26" x14ac:dyDescent="0.25">
      <c r="A9" s="2">
        <v>0</v>
      </c>
      <c r="B9" s="2">
        <v>0</v>
      </c>
      <c r="D9">
        <v>0</v>
      </c>
      <c r="E9">
        <v>0</v>
      </c>
      <c r="G9">
        <v>0</v>
      </c>
      <c r="H9">
        <v>0</v>
      </c>
      <c r="M9">
        <v>0</v>
      </c>
      <c r="N9">
        <v>1E-3</v>
      </c>
      <c r="P9">
        <v>0</v>
      </c>
      <c r="Q9">
        <v>1E-3</v>
      </c>
      <c r="S9">
        <v>0</v>
      </c>
      <c r="T9">
        <v>0</v>
      </c>
      <c r="V9">
        <v>0</v>
      </c>
      <c r="W9">
        <v>0</v>
      </c>
      <c r="Y9">
        <f t="shared" si="0"/>
        <v>0</v>
      </c>
    </row>
    <row r="15" spans="1:26" x14ac:dyDescent="0.25">
      <c r="J15">
        <v>0</v>
      </c>
      <c r="K15">
        <v>0</v>
      </c>
    </row>
    <row r="16" spans="1:26" x14ac:dyDescent="0.25">
      <c r="J16">
        <v>59.368000000000002</v>
      </c>
      <c r="K16">
        <v>59.371000000000002</v>
      </c>
    </row>
    <row r="17" spans="10:22" x14ac:dyDescent="0.25">
      <c r="J17">
        <v>119.492</v>
      </c>
      <c r="K17">
        <v>119.498</v>
      </c>
    </row>
    <row r="18" spans="10:22" x14ac:dyDescent="0.25">
      <c r="J18">
        <v>179.61799999999999</v>
      </c>
      <c r="K18">
        <v>179.63399999999999</v>
      </c>
      <c r="V18">
        <v>59.368300000000012</v>
      </c>
    </row>
    <row r="19" spans="10:22" x14ac:dyDescent="0.25">
      <c r="J19">
        <v>239.744</v>
      </c>
      <c r="K19">
        <v>239.76</v>
      </c>
      <c r="V19">
        <v>119.49217142857141</v>
      </c>
    </row>
    <row r="20" spans="10:22" x14ac:dyDescent="0.25">
      <c r="J20">
        <v>299.86700000000002</v>
      </c>
      <c r="K20">
        <v>299.904</v>
      </c>
      <c r="V20">
        <v>179.61918571428572</v>
      </c>
    </row>
    <row r="21" spans="10:22" x14ac:dyDescent="0.25">
      <c r="J21">
        <v>239.74299999999999</v>
      </c>
      <c r="K21">
        <v>239.77099999999999</v>
      </c>
      <c r="V21">
        <v>239.74501428571429</v>
      </c>
    </row>
    <row r="22" spans="10:22" x14ac:dyDescent="0.25">
      <c r="J22">
        <v>179.61799999999999</v>
      </c>
      <c r="K22">
        <v>179.62799999999999</v>
      </c>
      <c r="V22">
        <v>299.8687142857143</v>
      </c>
    </row>
    <row r="23" spans="10:22" x14ac:dyDescent="0.25">
      <c r="J23">
        <v>119.492</v>
      </c>
      <c r="K23">
        <v>119.494</v>
      </c>
      <c r="V23">
        <v>149.98047142857143</v>
      </c>
    </row>
    <row r="24" spans="10:22" x14ac:dyDescent="0.25">
      <c r="J24">
        <v>59.368000000000002</v>
      </c>
      <c r="K24">
        <v>59.362000000000002</v>
      </c>
      <c r="V24">
        <v>0</v>
      </c>
    </row>
    <row r="25" spans="10:22" x14ac:dyDescent="0.25">
      <c r="J25">
        <v>0</v>
      </c>
      <c r="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7C75-6E21-48A0-BC0B-41A3E29618EF}">
  <dimension ref="A1:G9"/>
  <sheetViews>
    <sheetView workbookViewId="0">
      <selection activeCell="G2" sqref="G2:G9"/>
    </sheetView>
  </sheetViews>
  <sheetFormatPr defaultRowHeight="15" x14ac:dyDescent="0.25"/>
  <sheetData>
    <row r="1" spans="1:7" x14ac:dyDescent="0.25">
      <c r="A1" s="1">
        <v>45017</v>
      </c>
      <c r="D1" s="1">
        <v>45114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99.17</v>
      </c>
      <c r="B3">
        <v>99.19</v>
      </c>
      <c r="D3">
        <v>99.17</v>
      </c>
      <c r="E3">
        <v>99.17</v>
      </c>
      <c r="G3">
        <v>99.17</v>
      </c>
    </row>
    <row r="4" spans="1:7" x14ac:dyDescent="0.25">
      <c r="A4">
        <v>199.95</v>
      </c>
      <c r="B4">
        <v>199.99</v>
      </c>
      <c r="D4">
        <v>199.94</v>
      </c>
      <c r="E4">
        <v>199.94</v>
      </c>
      <c r="G4">
        <v>199.94499999999999</v>
      </c>
    </row>
    <row r="5" spans="1:7" x14ac:dyDescent="0.25">
      <c r="A5">
        <v>299.88</v>
      </c>
      <c r="B5">
        <v>299.95</v>
      </c>
      <c r="D5">
        <v>299.87</v>
      </c>
      <c r="E5">
        <v>299.87</v>
      </c>
      <c r="G5">
        <v>299.875</v>
      </c>
    </row>
    <row r="6" spans="1:7" x14ac:dyDescent="0.25">
      <c r="A6">
        <v>399.8</v>
      </c>
      <c r="B6">
        <v>399.89</v>
      </c>
      <c r="D6">
        <v>399.8</v>
      </c>
      <c r="E6">
        <v>399.8</v>
      </c>
      <c r="G6">
        <v>399.8</v>
      </c>
    </row>
    <row r="7" spans="1:7" x14ac:dyDescent="0.25">
      <c r="A7">
        <v>499.73</v>
      </c>
      <c r="B7">
        <v>499.84</v>
      </c>
      <c r="D7">
        <v>499.72</v>
      </c>
      <c r="E7">
        <v>499.72</v>
      </c>
      <c r="G7">
        <v>499.72500000000002</v>
      </c>
    </row>
    <row r="8" spans="1:7" x14ac:dyDescent="0.25">
      <c r="A8">
        <v>249.91</v>
      </c>
      <c r="B8">
        <v>249.97</v>
      </c>
      <c r="D8">
        <v>249.91</v>
      </c>
      <c r="E8">
        <v>249.91</v>
      </c>
      <c r="G8">
        <v>249.91</v>
      </c>
    </row>
    <row r="9" spans="1:7" x14ac:dyDescent="0.25">
      <c r="A9">
        <v>0</v>
      </c>
      <c r="B9">
        <v>0</v>
      </c>
      <c r="D9">
        <v>0</v>
      </c>
      <c r="E9">
        <v>0</v>
      </c>
      <c r="G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CD6-EB34-489B-8E80-4A93CADF797D}">
  <dimension ref="A1:M9"/>
  <sheetViews>
    <sheetView workbookViewId="0">
      <selection activeCell="M2" sqref="M2:M9"/>
    </sheetView>
  </sheetViews>
  <sheetFormatPr defaultRowHeight="15" x14ac:dyDescent="0.25"/>
  <sheetData>
    <row r="1" spans="1:13" x14ac:dyDescent="0.25">
      <c r="A1" s="1">
        <v>45014</v>
      </c>
      <c r="D1" s="1">
        <v>45157</v>
      </c>
      <c r="G1" s="1">
        <v>45273</v>
      </c>
      <c r="J1" s="1">
        <v>44949</v>
      </c>
    </row>
    <row r="2" spans="1:13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</row>
    <row r="3" spans="1:13" x14ac:dyDescent="0.25">
      <c r="A3">
        <v>199.94</v>
      </c>
      <c r="B3">
        <v>199.95</v>
      </c>
      <c r="D3">
        <v>199.94</v>
      </c>
      <c r="E3">
        <v>199.98</v>
      </c>
      <c r="G3">
        <v>199.94</v>
      </c>
      <c r="H3">
        <v>199.94</v>
      </c>
      <c r="J3">
        <v>199.94</v>
      </c>
      <c r="K3">
        <v>200</v>
      </c>
      <c r="M3">
        <v>199.94</v>
      </c>
    </row>
    <row r="4" spans="1:13" x14ac:dyDescent="0.25">
      <c r="A4">
        <v>399.8</v>
      </c>
      <c r="B4">
        <v>399.77</v>
      </c>
      <c r="D4">
        <v>399.8</v>
      </c>
      <c r="E4">
        <v>399.85</v>
      </c>
      <c r="G4">
        <v>399.8</v>
      </c>
      <c r="H4">
        <v>399.8</v>
      </c>
      <c r="J4">
        <v>399.8</v>
      </c>
      <c r="K4">
        <v>399.9</v>
      </c>
      <c r="M4">
        <v>399.8</v>
      </c>
    </row>
    <row r="5" spans="1:13" x14ac:dyDescent="0.25">
      <c r="A5">
        <v>599.65</v>
      </c>
      <c r="B5">
        <v>599.65</v>
      </c>
      <c r="D5">
        <v>599.65</v>
      </c>
      <c r="E5">
        <v>599.72</v>
      </c>
      <c r="G5">
        <v>599.65</v>
      </c>
      <c r="H5">
        <v>599.66</v>
      </c>
      <c r="J5">
        <v>599.65</v>
      </c>
      <c r="K5">
        <v>599.84</v>
      </c>
      <c r="M5">
        <v>599.65</v>
      </c>
    </row>
    <row r="6" spans="1:13" x14ac:dyDescent="0.25">
      <c r="A6">
        <v>799.51</v>
      </c>
      <c r="B6">
        <v>799.49</v>
      </c>
      <c r="D6">
        <v>799.5</v>
      </c>
      <c r="E6">
        <v>799.63</v>
      </c>
      <c r="G6">
        <v>799.51</v>
      </c>
      <c r="H6">
        <v>799.51</v>
      </c>
      <c r="J6">
        <v>799.5</v>
      </c>
      <c r="K6">
        <v>799.74</v>
      </c>
      <c r="M6">
        <v>799.50500000000011</v>
      </c>
    </row>
    <row r="7" spans="1:13" x14ac:dyDescent="0.25">
      <c r="A7">
        <v>999.36</v>
      </c>
      <c r="B7">
        <v>999.35</v>
      </c>
      <c r="D7">
        <v>999.35</v>
      </c>
      <c r="E7">
        <v>999.5</v>
      </c>
      <c r="G7">
        <v>999.36</v>
      </c>
      <c r="H7">
        <v>999.42</v>
      </c>
      <c r="J7">
        <v>999.35</v>
      </c>
      <c r="K7">
        <v>999.49</v>
      </c>
      <c r="M7">
        <v>999.35500000000002</v>
      </c>
    </row>
    <row r="8" spans="1:13" x14ac:dyDescent="0.25">
      <c r="A8">
        <v>499.73</v>
      </c>
      <c r="B8">
        <v>499.72</v>
      </c>
      <c r="D8">
        <v>499.72</v>
      </c>
      <c r="E8">
        <v>499.81</v>
      </c>
      <c r="G8">
        <v>499.66</v>
      </c>
      <c r="H8">
        <v>499.68</v>
      </c>
      <c r="J8">
        <v>499.65</v>
      </c>
      <c r="K8">
        <v>499.85</v>
      </c>
      <c r="M8">
        <v>499.69</v>
      </c>
    </row>
    <row r="9" spans="1:13" x14ac:dyDescent="0.25">
      <c r="A9">
        <v>0</v>
      </c>
      <c r="B9">
        <v>0</v>
      </c>
      <c r="D9">
        <v>0</v>
      </c>
      <c r="E9">
        <v>0.04</v>
      </c>
      <c r="G9">
        <v>0</v>
      </c>
      <c r="H9">
        <v>0</v>
      </c>
      <c r="J9">
        <v>0</v>
      </c>
      <c r="K9">
        <v>0</v>
      </c>
      <c r="M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C508-C3B5-490D-BA89-CBFAD4582864}">
  <dimension ref="A1:B9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1">
        <v>44936</v>
      </c>
      <c r="B1" t="s">
        <v>5</v>
      </c>
    </row>
    <row r="2" spans="1:2" x14ac:dyDescent="0.25">
      <c r="A2">
        <v>0</v>
      </c>
      <c r="B2">
        <v>0</v>
      </c>
    </row>
    <row r="3" spans="1:2" x14ac:dyDescent="0.25">
      <c r="A3">
        <v>599.63</v>
      </c>
      <c r="B3">
        <v>599.67999999999995</v>
      </c>
    </row>
    <row r="4" spans="1:2" x14ac:dyDescent="0.25">
      <c r="A4">
        <v>1199.24</v>
      </c>
      <c r="B4">
        <v>1199.3499999999999</v>
      </c>
    </row>
    <row r="5" spans="1:2" x14ac:dyDescent="0.25">
      <c r="A5">
        <v>1799.88</v>
      </c>
      <c r="B5">
        <v>1799.96</v>
      </c>
    </row>
    <row r="6" spans="1:2" x14ac:dyDescent="0.25">
      <c r="A6">
        <v>2399.5</v>
      </c>
      <c r="B6">
        <v>2399.91</v>
      </c>
    </row>
    <row r="7" spans="1:2" x14ac:dyDescent="0.25">
      <c r="A7">
        <v>2999.11</v>
      </c>
      <c r="B7">
        <v>2999.45</v>
      </c>
    </row>
    <row r="8" spans="1:2" x14ac:dyDescent="0.25">
      <c r="A8">
        <v>1499.56</v>
      </c>
      <c r="B8">
        <v>1499.74</v>
      </c>
    </row>
    <row r="9" spans="1:2" x14ac:dyDescent="0.25">
      <c r="A9">
        <v>0</v>
      </c>
      <c r="B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FA64-4401-4CB4-81C2-05B2325460C7}">
  <dimension ref="A1:G9"/>
  <sheetViews>
    <sheetView workbookViewId="0">
      <selection activeCell="Q32" sqref="Q32"/>
    </sheetView>
  </sheetViews>
  <sheetFormatPr defaultRowHeight="15" x14ac:dyDescent="0.25"/>
  <sheetData>
    <row r="1" spans="1:7" x14ac:dyDescent="0.25">
      <c r="A1" s="1">
        <v>45291</v>
      </c>
      <c r="D1" s="1">
        <v>45277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2.9927999999999999</v>
      </c>
      <c r="B3">
        <v>2.9922</v>
      </c>
      <c r="D3">
        <v>2.9927999999999999</v>
      </c>
      <c r="E3">
        <v>2.9927999999999999</v>
      </c>
      <c r="G3">
        <v>2.9927999999999999</v>
      </c>
    </row>
    <row r="4" spans="1:7" x14ac:dyDescent="0.25">
      <c r="A4">
        <v>5.9588999999999999</v>
      </c>
      <c r="B4">
        <v>5.9579000000000004</v>
      </c>
      <c r="D4">
        <v>5.9589999999999996</v>
      </c>
      <c r="E4">
        <v>5.9592000000000001</v>
      </c>
      <c r="G4">
        <v>5.9589499999999997</v>
      </c>
    </row>
    <row r="5" spans="1:7" x14ac:dyDescent="0.25">
      <c r="A5">
        <v>8.9674999999999994</v>
      </c>
      <c r="B5">
        <v>8.9662000000000006</v>
      </c>
      <c r="D5">
        <v>8.9675999999999991</v>
      </c>
      <c r="E5">
        <v>8.9681999999999995</v>
      </c>
      <c r="G5">
        <v>8.9675499999999992</v>
      </c>
    </row>
    <row r="6" spans="1:7" x14ac:dyDescent="0.25">
      <c r="A6">
        <v>11.976100000000001</v>
      </c>
      <c r="B6">
        <v>11.975199999999999</v>
      </c>
      <c r="D6">
        <v>11.9762</v>
      </c>
      <c r="E6">
        <v>11.977399999999999</v>
      </c>
      <c r="G6">
        <v>11.976150000000001</v>
      </c>
    </row>
    <row r="7" spans="1:7" x14ac:dyDescent="0.25">
      <c r="A7">
        <v>14.9846</v>
      </c>
      <c r="B7">
        <v>14.984</v>
      </c>
      <c r="D7">
        <v>14.9847</v>
      </c>
      <c r="E7">
        <v>14.9857</v>
      </c>
      <c r="G7">
        <v>14.98465</v>
      </c>
    </row>
    <row r="8" spans="1:7" x14ac:dyDescent="0.25">
      <c r="A8">
        <v>7.4843999999999999</v>
      </c>
      <c r="B8">
        <v>7.4855999999999998</v>
      </c>
      <c r="D8">
        <v>7.4844999999999997</v>
      </c>
      <c r="E8">
        <v>7.4855999999999998</v>
      </c>
      <c r="G8">
        <v>7.4844499999999998</v>
      </c>
    </row>
    <row r="9" spans="1:7" x14ac:dyDescent="0.25">
      <c r="A9">
        <v>0</v>
      </c>
      <c r="B9">
        <v>4.0000000000000002E-4</v>
      </c>
      <c r="D9">
        <v>0</v>
      </c>
      <c r="E9">
        <v>2.9999999999999997E-4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7547-C635-4201-BA76-7ACC7403F804}">
  <dimension ref="A1:P9"/>
  <sheetViews>
    <sheetView workbookViewId="0">
      <selection activeCell="P3" sqref="P3:P9"/>
    </sheetView>
  </sheetViews>
  <sheetFormatPr defaultRowHeight="15" x14ac:dyDescent="0.25"/>
  <sheetData>
    <row r="1" spans="1:16" x14ac:dyDescent="0.25">
      <c r="A1" s="1">
        <v>45016</v>
      </c>
      <c r="D1" s="1">
        <v>45225</v>
      </c>
      <c r="G1" s="1">
        <v>44952</v>
      </c>
      <c r="J1" s="1">
        <v>45214</v>
      </c>
      <c r="M1" s="1">
        <v>45227</v>
      </c>
    </row>
    <row r="2" spans="1:16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P2">
        <v>0</v>
      </c>
    </row>
    <row r="3" spans="1:16" x14ac:dyDescent="0.25">
      <c r="A3">
        <v>5.8662000000000001</v>
      </c>
      <c r="B3">
        <v>5.8861999999999997</v>
      </c>
      <c r="D3">
        <v>5.9589999999999996</v>
      </c>
      <c r="E3">
        <v>5.9592999999999998</v>
      </c>
      <c r="G3">
        <v>5.8662000000000001</v>
      </c>
      <c r="H3">
        <v>5.8640999999999996</v>
      </c>
      <c r="J3">
        <v>5.9589999999999996</v>
      </c>
      <c r="K3">
        <v>5.9583000000000004</v>
      </c>
      <c r="M3">
        <v>5.8661000000000003</v>
      </c>
      <c r="N3">
        <v>5.8661000000000003</v>
      </c>
      <c r="P3">
        <v>5.9032999999999998</v>
      </c>
    </row>
    <row r="4" spans="1:16" x14ac:dyDescent="0.25">
      <c r="A4">
        <v>11.961499999999999</v>
      </c>
      <c r="B4">
        <v>11.961499999999999</v>
      </c>
      <c r="D4">
        <v>11.9762</v>
      </c>
      <c r="E4">
        <v>11.9777</v>
      </c>
      <c r="G4">
        <v>11.961499999999999</v>
      </c>
      <c r="H4">
        <v>11.9596</v>
      </c>
      <c r="J4">
        <v>11.976100000000001</v>
      </c>
      <c r="K4">
        <v>11.9749</v>
      </c>
      <c r="M4">
        <v>11.961399999999999</v>
      </c>
      <c r="N4">
        <v>11.9612</v>
      </c>
      <c r="P4">
        <v>11.96734</v>
      </c>
    </row>
    <row r="5" spans="1:16" x14ac:dyDescent="0.25">
      <c r="A5">
        <v>17.887599999999999</v>
      </c>
      <c r="B5">
        <v>17.887699999999999</v>
      </c>
      <c r="D5">
        <v>17.993200000000002</v>
      </c>
      <c r="E5">
        <v>17.9956</v>
      </c>
      <c r="G5">
        <v>17.8874</v>
      </c>
      <c r="H5">
        <v>17.886299999999999</v>
      </c>
      <c r="J5">
        <v>17.993200000000002</v>
      </c>
      <c r="K5">
        <v>17.991599999999998</v>
      </c>
      <c r="M5">
        <v>17.8874</v>
      </c>
      <c r="N5">
        <v>17.8874</v>
      </c>
      <c r="P5">
        <v>17.929759999999998</v>
      </c>
    </row>
    <row r="6" spans="1:16" x14ac:dyDescent="0.25">
      <c r="A6">
        <v>23.982399999999998</v>
      </c>
      <c r="B6">
        <v>23.982700000000001</v>
      </c>
      <c r="D6">
        <v>23.968</v>
      </c>
      <c r="E6">
        <v>23.971699999999998</v>
      </c>
      <c r="G6">
        <v>23.982199999999999</v>
      </c>
      <c r="H6">
        <v>23.9803</v>
      </c>
      <c r="J6">
        <v>23.968</v>
      </c>
      <c r="K6">
        <v>23.965900000000001</v>
      </c>
      <c r="M6">
        <v>23.981999999999999</v>
      </c>
      <c r="N6">
        <v>23.9819</v>
      </c>
      <c r="P6">
        <v>23.976520000000001</v>
      </c>
    </row>
    <row r="7" spans="1:16" x14ac:dyDescent="0.25">
      <c r="A7">
        <v>29.9084</v>
      </c>
      <c r="B7">
        <v>29.908300000000001</v>
      </c>
      <c r="D7">
        <v>29.985199999999999</v>
      </c>
      <c r="E7">
        <v>29.989599999999999</v>
      </c>
      <c r="G7">
        <v>29.908100000000001</v>
      </c>
      <c r="H7">
        <v>29.9056</v>
      </c>
      <c r="J7">
        <v>29.985099999999999</v>
      </c>
      <c r="K7">
        <v>29.982500000000002</v>
      </c>
      <c r="M7">
        <v>29.908000000000001</v>
      </c>
      <c r="N7">
        <v>29.907800000000002</v>
      </c>
      <c r="P7">
        <v>29.938960000000002</v>
      </c>
    </row>
    <row r="8" spans="1:16" x14ac:dyDescent="0.25">
      <c r="A8">
        <v>14.8399</v>
      </c>
      <c r="B8">
        <v>14.841100000000001</v>
      </c>
      <c r="D8">
        <v>14.9847</v>
      </c>
      <c r="E8">
        <v>14.9886</v>
      </c>
      <c r="G8">
        <v>14.839700000000001</v>
      </c>
      <c r="H8">
        <v>14.8392</v>
      </c>
      <c r="J8">
        <v>14.9847</v>
      </c>
      <c r="K8">
        <v>14.9848</v>
      </c>
      <c r="M8">
        <v>14.9847</v>
      </c>
      <c r="N8">
        <v>14.9848</v>
      </c>
      <c r="P8">
        <v>14.926740000000001</v>
      </c>
    </row>
    <row r="9" spans="1:16" x14ac:dyDescent="0.25">
      <c r="A9">
        <v>0</v>
      </c>
      <c r="B9">
        <v>5.0000000000000001E-4</v>
      </c>
      <c r="D9">
        <v>0</v>
      </c>
      <c r="E9">
        <v>0</v>
      </c>
      <c r="G9">
        <v>0</v>
      </c>
      <c r="H9">
        <v>0</v>
      </c>
      <c r="J9">
        <v>0</v>
      </c>
      <c r="K9">
        <v>5.9999999999999995E-4</v>
      </c>
      <c r="M9">
        <v>0</v>
      </c>
      <c r="N9">
        <v>5.9999999999999995E-4</v>
      </c>
      <c r="P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B3F9-56FC-47FF-8744-6FA73655A247}">
  <dimension ref="A1:B9"/>
  <sheetViews>
    <sheetView zoomScale="115" zoomScaleNormal="115" workbookViewId="0">
      <selection activeCell="A3" sqref="A3:A9"/>
    </sheetView>
  </sheetViews>
  <sheetFormatPr defaultRowHeight="15" x14ac:dyDescent="0.25"/>
  <sheetData>
    <row r="1" spans="1:2" x14ac:dyDescent="0.25">
      <c r="A1" s="1">
        <v>44951</v>
      </c>
    </row>
    <row r="2" spans="1:2" x14ac:dyDescent="0.25">
      <c r="A2">
        <v>0</v>
      </c>
      <c r="B2">
        <v>0</v>
      </c>
    </row>
    <row r="3" spans="1:2" x14ac:dyDescent="0.25">
      <c r="A3">
        <v>9.9293999999999993</v>
      </c>
      <c r="B3">
        <v>9.9290000000000003</v>
      </c>
    </row>
    <row r="4" spans="1:2" x14ac:dyDescent="0.25">
      <c r="A4">
        <v>19.9191</v>
      </c>
      <c r="B4">
        <v>19.918700000000001</v>
      </c>
    </row>
    <row r="5" spans="1:2" x14ac:dyDescent="0.25">
      <c r="A5">
        <v>29.908100000000001</v>
      </c>
      <c r="B5">
        <v>29.907699999999998</v>
      </c>
    </row>
    <row r="6" spans="1:2" x14ac:dyDescent="0.25">
      <c r="A6">
        <v>39.8977</v>
      </c>
      <c r="B6">
        <v>39.898099999999999</v>
      </c>
    </row>
    <row r="7" spans="1:2" x14ac:dyDescent="0.25">
      <c r="A7">
        <v>49.887099999999997</v>
      </c>
      <c r="B7">
        <v>49.886800000000001</v>
      </c>
    </row>
    <row r="8" spans="1:2" x14ac:dyDescent="0.25">
      <c r="A8">
        <v>24.998100000000001</v>
      </c>
      <c r="B8">
        <v>24.998699999999999</v>
      </c>
    </row>
    <row r="9" spans="1:2" x14ac:dyDescent="0.25">
      <c r="A9">
        <v>0</v>
      </c>
      <c r="B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279A-86A2-4ED7-B7AA-FD5DACBCEFB0}">
  <dimension ref="A1:B9"/>
  <sheetViews>
    <sheetView workbookViewId="0">
      <selection activeCell="A3" sqref="A3:A9"/>
    </sheetView>
  </sheetViews>
  <sheetFormatPr defaultRowHeight="15" x14ac:dyDescent="0.25"/>
  <sheetData>
    <row r="1" spans="1:2" x14ac:dyDescent="0.25">
      <c r="A1" s="1">
        <v>45277</v>
      </c>
    </row>
    <row r="2" spans="1:2" x14ac:dyDescent="0.25">
      <c r="A2">
        <v>0</v>
      </c>
      <c r="B2">
        <v>0</v>
      </c>
    </row>
    <row r="3" spans="1:2" x14ac:dyDescent="0.25">
      <c r="A3">
        <v>19.919</v>
      </c>
      <c r="B3">
        <v>19.919</v>
      </c>
    </row>
    <row r="4" spans="1:2" x14ac:dyDescent="0.25">
      <c r="A4">
        <v>39.898000000000003</v>
      </c>
      <c r="B4">
        <v>39.898000000000003</v>
      </c>
    </row>
    <row r="5" spans="1:2" x14ac:dyDescent="0.25">
      <c r="A5">
        <v>59.875999999999998</v>
      </c>
      <c r="B5">
        <v>59.976999999999997</v>
      </c>
    </row>
    <row r="6" spans="1:2" x14ac:dyDescent="0.25">
      <c r="A6">
        <v>79.855000000000004</v>
      </c>
      <c r="B6">
        <v>79.858000000000004</v>
      </c>
    </row>
    <row r="7" spans="1:2" x14ac:dyDescent="0.25">
      <c r="A7">
        <v>99.832999999999998</v>
      </c>
      <c r="B7">
        <v>99.837999999999994</v>
      </c>
    </row>
    <row r="8" spans="1:2" x14ac:dyDescent="0.25">
      <c r="A8">
        <v>49.887</v>
      </c>
      <c r="B8">
        <v>49.890999999999998</v>
      </c>
    </row>
    <row r="9" spans="1:2" x14ac:dyDescent="0.25">
      <c r="A9">
        <v>0</v>
      </c>
      <c r="B9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B824-29B7-491D-8BC7-5A47F1FFF34D}">
  <dimension ref="A1:G9"/>
  <sheetViews>
    <sheetView workbookViewId="0">
      <selection activeCell="G3" sqref="G3:G9"/>
    </sheetView>
  </sheetViews>
  <sheetFormatPr defaultRowHeight="15" x14ac:dyDescent="0.25"/>
  <sheetData>
    <row r="1" spans="1:7" x14ac:dyDescent="0.25">
      <c r="A1" s="1">
        <v>45220</v>
      </c>
      <c r="D1" s="1">
        <v>45217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29.908000000000001</v>
      </c>
      <c r="B3">
        <v>29.905000000000001</v>
      </c>
      <c r="D3">
        <v>29.908000000000001</v>
      </c>
      <c r="E3">
        <v>29.911999999999999</v>
      </c>
      <c r="G3">
        <v>29.908000000000001</v>
      </c>
    </row>
    <row r="4" spans="1:7" x14ac:dyDescent="0.25">
      <c r="A4">
        <v>59.875999999999998</v>
      </c>
      <c r="B4">
        <v>59.872999999999998</v>
      </c>
      <c r="D4">
        <v>59.875999999999998</v>
      </c>
      <c r="E4">
        <v>59.884</v>
      </c>
      <c r="G4">
        <v>59.875999999999998</v>
      </c>
    </row>
    <row r="5" spans="1:7" x14ac:dyDescent="0.25">
      <c r="A5">
        <v>89.843999999999994</v>
      </c>
      <c r="B5">
        <v>89.837999999999994</v>
      </c>
      <c r="D5">
        <v>89.843999999999994</v>
      </c>
      <c r="E5">
        <v>89.856999999999999</v>
      </c>
      <c r="G5">
        <v>89.843999999999994</v>
      </c>
    </row>
    <row r="6" spans="1:7" x14ac:dyDescent="0.25">
      <c r="A6">
        <v>119.98099999999999</v>
      </c>
      <c r="B6">
        <v>119.97499999999999</v>
      </c>
      <c r="D6">
        <v>119.98099999999999</v>
      </c>
      <c r="E6">
        <v>119.998</v>
      </c>
      <c r="G6">
        <v>119.98099999999999</v>
      </c>
    </row>
    <row r="7" spans="1:7" x14ac:dyDescent="0.25">
      <c r="A7">
        <v>149.94900000000001</v>
      </c>
      <c r="B7">
        <v>149.94</v>
      </c>
      <c r="D7">
        <v>149.94999999999999</v>
      </c>
      <c r="E7">
        <v>149.97200000000001</v>
      </c>
      <c r="G7">
        <v>149.9495</v>
      </c>
    </row>
    <row r="8" spans="1:7" x14ac:dyDescent="0.25">
      <c r="A8">
        <v>74.944999999999993</v>
      </c>
      <c r="B8">
        <v>74.951999999999998</v>
      </c>
      <c r="D8">
        <v>74.944999999999993</v>
      </c>
      <c r="E8">
        <v>74.963999999999999</v>
      </c>
      <c r="G8">
        <v>74.944999999999993</v>
      </c>
    </row>
    <row r="9" spans="1:7" x14ac:dyDescent="0.25">
      <c r="A9">
        <v>0</v>
      </c>
      <c r="B9">
        <v>2E-3</v>
      </c>
      <c r="D9">
        <v>0</v>
      </c>
      <c r="E9">
        <v>7.0000000000000001E-3</v>
      </c>
      <c r="G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9BF6-A48C-4A61-BE02-FAE10786F8C8}">
  <dimension ref="A1:J10"/>
  <sheetViews>
    <sheetView workbookViewId="0">
      <selection activeCell="J4" sqref="J4:J10"/>
    </sheetView>
  </sheetViews>
  <sheetFormatPr defaultRowHeight="15" x14ac:dyDescent="0.25"/>
  <sheetData>
    <row r="1" spans="1:10" x14ac:dyDescent="0.25">
      <c r="A1" s="1">
        <v>44931</v>
      </c>
      <c r="D1" s="1">
        <v>45001</v>
      </c>
      <c r="G1" s="1">
        <v>44939</v>
      </c>
    </row>
    <row r="3" spans="1:10" x14ac:dyDescent="0.25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J3">
        <v>0</v>
      </c>
    </row>
    <row r="4" spans="1:10" x14ac:dyDescent="0.25">
      <c r="A4">
        <v>59.344000000000001</v>
      </c>
      <c r="B4">
        <v>59.353999999999999</v>
      </c>
      <c r="D4">
        <v>59.369</v>
      </c>
      <c r="E4">
        <v>59.371000000000002</v>
      </c>
      <c r="G4">
        <v>59.369</v>
      </c>
      <c r="H4">
        <v>59.36</v>
      </c>
      <c r="J4">
        <v>59.360666666666667</v>
      </c>
    </row>
    <row r="5" spans="1:10" x14ac:dyDescent="0.25">
      <c r="A5">
        <v>119.431</v>
      </c>
      <c r="B5">
        <v>119.44</v>
      </c>
      <c r="D5">
        <v>119.49299999999999</v>
      </c>
      <c r="E5">
        <v>119.502</v>
      </c>
      <c r="G5">
        <v>119.494</v>
      </c>
      <c r="H5">
        <v>119.48399999999999</v>
      </c>
      <c r="J5">
        <v>119.47266666666667</v>
      </c>
    </row>
    <row r="6" spans="1:10" x14ac:dyDescent="0.25">
      <c r="A6">
        <v>179.52199999999999</v>
      </c>
      <c r="B6">
        <v>179.53200000000001</v>
      </c>
      <c r="D6">
        <v>179.62100000000001</v>
      </c>
      <c r="E6">
        <v>179.625</v>
      </c>
      <c r="G6">
        <v>179.62100000000001</v>
      </c>
      <c r="H6">
        <v>179.61099999999999</v>
      </c>
      <c r="J6">
        <v>179.58799999999999</v>
      </c>
    </row>
    <row r="7" spans="1:10" x14ac:dyDescent="0.25">
      <c r="A7">
        <v>239.61099999999999</v>
      </c>
      <c r="B7">
        <v>239.624</v>
      </c>
      <c r="D7">
        <v>239.74700000000001</v>
      </c>
      <c r="E7">
        <v>239.755</v>
      </c>
      <c r="G7">
        <v>239.74799999999999</v>
      </c>
      <c r="H7">
        <v>239.73699999999999</v>
      </c>
      <c r="J7">
        <v>239.702</v>
      </c>
    </row>
    <row r="8" spans="1:10" x14ac:dyDescent="0.25">
      <c r="A8">
        <v>299.69900000000001</v>
      </c>
      <c r="B8">
        <v>299.71499999999997</v>
      </c>
      <c r="D8">
        <v>299.87099999999998</v>
      </c>
      <c r="E8">
        <v>299.88200000000001</v>
      </c>
      <c r="G8">
        <v>299.87200000000001</v>
      </c>
      <c r="H8">
        <v>299.86200000000002</v>
      </c>
      <c r="J8">
        <v>299.81400000000002</v>
      </c>
    </row>
    <row r="9" spans="1:10" x14ac:dyDescent="0.25">
      <c r="A9">
        <v>149.90100000000001</v>
      </c>
      <c r="B9">
        <v>149.89500000000001</v>
      </c>
      <c r="D9">
        <v>149.982</v>
      </c>
      <c r="E9">
        <v>149.99100000000001</v>
      </c>
      <c r="G9">
        <v>149.982</v>
      </c>
      <c r="H9">
        <v>149.98500000000001</v>
      </c>
      <c r="J9">
        <v>149.95500000000001</v>
      </c>
    </row>
    <row r="10" spans="1:10" x14ac:dyDescent="0.25">
      <c r="A10">
        <v>0</v>
      </c>
      <c r="B10">
        <v>0</v>
      </c>
      <c r="D10">
        <v>0</v>
      </c>
      <c r="E10">
        <v>0</v>
      </c>
      <c r="G10">
        <v>0</v>
      </c>
      <c r="H10">
        <v>0</v>
      </c>
      <c r="J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E408-B35F-4BE1-B600-D198FCAC3A9D}">
  <dimension ref="A1:B9"/>
  <sheetViews>
    <sheetView workbookViewId="0">
      <selection activeCell="D2" sqref="D2:D9"/>
    </sheetView>
  </sheetViews>
  <sheetFormatPr defaultRowHeight="15" x14ac:dyDescent="0.25"/>
  <sheetData>
    <row r="1" spans="1:2" x14ac:dyDescent="0.25">
      <c r="A1" s="1">
        <v>45051</v>
      </c>
    </row>
    <row r="2" spans="1:2" x14ac:dyDescent="0.25">
      <c r="A2">
        <v>0</v>
      </c>
      <c r="B2">
        <v>0</v>
      </c>
    </row>
    <row r="3" spans="1:2" x14ac:dyDescent="0.25">
      <c r="A3">
        <v>99.17</v>
      </c>
      <c r="B3">
        <v>99.18</v>
      </c>
    </row>
    <row r="4" spans="1:2" x14ac:dyDescent="0.25">
      <c r="A4">
        <v>199.94399999999999</v>
      </c>
      <c r="B4">
        <v>199.96600000000001</v>
      </c>
    </row>
    <row r="5" spans="1:2" x14ac:dyDescent="0.25">
      <c r="A5">
        <v>299.87200000000001</v>
      </c>
      <c r="B5">
        <v>299.90300000000002</v>
      </c>
    </row>
    <row r="6" spans="1:2" x14ac:dyDescent="0.25">
      <c r="A6">
        <v>399.79899999999998</v>
      </c>
      <c r="B6">
        <v>399.83600000000001</v>
      </c>
    </row>
    <row r="7" spans="1:2" x14ac:dyDescent="0.25">
      <c r="A7">
        <v>499.72500000000002</v>
      </c>
      <c r="B7">
        <v>499.77600000000001</v>
      </c>
    </row>
    <row r="8" spans="1:2" x14ac:dyDescent="0.25">
      <c r="A8">
        <v>249.90899999999999</v>
      </c>
      <c r="B8">
        <v>24.934999999999999</v>
      </c>
    </row>
    <row r="9" spans="1:2" x14ac:dyDescent="0.25">
      <c r="A9">
        <v>0</v>
      </c>
      <c r="B9">
        <v>3.0000000000000001E-3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8AF9-B70A-49D7-9D36-E450E87F2133}">
  <dimension ref="A1:G9"/>
  <sheetViews>
    <sheetView workbookViewId="0">
      <selection activeCell="H2" sqref="H2"/>
    </sheetView>
  </sheetViews>
  <sheetFormatPr defaultRowHeight="15" x14ac:dyDescent="0.25"/>
  <sheetData>
    <row r="1" spans="1:7" x14ac:dyDescent="0.25">
      <c r="A1" s="1">
        <v>44973</v>
      </c>
      <c r="D1" s="1">
        <v>45090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199.6</v>
      </c>
      <c r="B3">
        <v>199.58</v>
      </c>
      <c r="D3">
        <v>199.6</v>
      </c>
      <c r="E3">
        <v>199.6</v>
      </c>
      <c r="G3">
        <v>199.6</v>
      </c>
    </row>
    <row r="4" spans="1:7" x14ac:dyDescent="0.25">
      <c r="A4">
        <v>399.47</v>
      </c>
      <c r="B4">
        <v>399.45</v>
      </c>
      <c r="D4">
        <v>399.46</v>
      </c>
      <c r="E4">
        <v>399.47</v>
      </c>
      <c r="G4">
        <v>399.46500000000003</v>
      </c>
    </row>
    <row r="5" spans="1:7" x14ac:dyDescent="0.25">
      <c r="A5">
        <v>599.35</v>
      </c>
      <c r="B5">
        <v>599.30999999999995</v>
      </c>
      <c r="D5">
        <v>599.34</v>
      </c>
      <c r="E5">
        <v>599.32000000000005</v>
      </c>
      <c r="G5">
        <v>599.34500000000003</v>
      </c>
    </row>
    <row r="6" spans="1:7" x14ac:dyDescent="0.25">
      <c r="A6">
        <v>799.23</v>
      </c>
      <c r="B6">
        <v>799.18</v>
      </c>
      <c r="D6">
        <v>799.2</v>
      </c>
      <c r="E6">
        <v>799.21</v>
      </c>
      <c r="G6">
        <v>799.21500000000003</v>
      </c>
    </row>
    <row r="7" spans="1:7" x14ac:dyDescent="0.25">
      <c r="A7">
        <v>999.1</v>
      </c>
      <c r="B7">
        <v>999.05</v>
      </c>
      <c r="D7">
        <v>999.07</v>
      </c>
      <c r="E7">
        <v>999.07</v>
      </c>
      <c r="G7">
        <v>999.08500000000004</v>
      </c>
    </row>
    <row r="8" spans="1:7" x14ac:dyDescent="0.25">
      <c r="A8">
        <v>499.42</v>
      </c>
      <c r="B8">
        <v>499.4</v>
      </c>
      <c r="D8">
        <v>499.4</v>
      </c>
      <c r="E8">
        <v>499.45</v>
      </c>
      <c r="G8">
        <v>499.40999999999997</v>
      </c>
    </row>
    <row r="9" spans="1:7" x14ac:dyDescent="0.25">
      <c r="A9">
        <v>0</v>
      </c>
      <c r="B9">
        <v>0</v>
      </c>
      <c r="D9">
        <v>0</v>
      </c>
      <c r="E9">
        <v>0</v>
      </c>
      <c r="G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EA1B-F6B2-4779-A30A-D25F11821D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F08F-7D29-456C-A1E0-EDBA8647565D}">
  <dimension ref="A1:B9"/>
  <sheetViews>
    <sheetView workbookViewId="0">
      <selection activeCell="A2" sqref="A2:A9"/>
    </sheetView>
  </sheetViews>
  <sheetFormatPr defaultRowHeight="15" x14ac:dyDescent="0.25"/>
  <sheetData>
    <row r="1" spans="1:2" x14ac:dyDescent="0.25">
      <c r="A1" s="1">
        <v>45289</v>
      </c>
    </row>
    <row r="2" spans="1:2" x14ac:dyDescent="0.25">
      <c r="A2">
        <v>0</v>
      </c>
      <c r="B2">
        <v>0</v>
      </c>
    </row>
    <row r="3" spans="1:2" x14ac:dyDescent="0.25">
      <c r="A3">
        <v>399.41</v>
      </c>
      <c r="B3">
        <v>399.43</v>
      </c>
    </row>
    <row r="4" spans="1:2" x14ac:dyDescent="0.25">
      <c r="A4">
        <v>799.8</v>
      </c>
      <c r="B4">
        <v>799.84</v>
      </c>
    </row>
    <row r="5" spans="1:2" x14ac:dyDescent="0.25">
      <c r="A5">
        <v>1199.2</v>
      </c>
      <c r="B5">
        <v>1199.22</v>
      </c>
    </row>
    <row r="6" spans="1:2" x14ac:dyDescent="0.25">
      <c r="A6">
        <v>1599.61</v>
      </c>
      <c r="B6">
        <v>1599.63</v>
      </c>
    </row>
    <row r="7" spans="1:2" x14ac:dyDescent="0.25">
      <c r="A7">
        <v>1999.02</v>
      </c>
      <c r="B7">
        <v>1999.06</v>
      </c>
    </row>
    <row r="8" spans="1:2" x14ac:dyDescent="0.25">
      <c r="A8">
        <v>999</v>
      </c>
      <c r="B8">
        <v>999.03</v>
      </c>
    </row>
    <row r="9" spans="1:2" x14ac:dyDescent="0.25">
      <c r="A9">
        <v>0</v>
      </c>
      <c r="B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FCED-1F35-4488-B85C-8D2C5A71D5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A2D1-19B9-4A2C-8FA5-99154BE04E2C}">
  <dimension ref="A1:G9"/>
  <sheetViews>
    <sheetView workbookViewId="0">
      <selection activeCell="H29" sqref="H29"/>
    </sheetView>
  </sheetViews>
  <sheetFormatPr defaultRowHeight="15" x14ac:dyDescent="0.25"/>
  <sheetData>
    <row r="1" spans="1:7" x14ac:dyDescent="0.25">
      <c r="A1" s="1">
        <v>45223</v>
      </c>
      <c r="D1" s="1">
        <v>45259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599.62</v>
      </c>
      <c r="B3">
        <v>599.41999999999996</v>
      </c>
      <c r="D3">
        <v>599.63</v>
      </c>
      <c r="E3">
        <v>599.58000000000004</v>
      </c>
      <c r="G3">
        <v>599.625</v>
      </c>
    </row>
    <row r="4" spans="1:7" x14ac:dyDescent="0.25">
      <c r="A4">
        <v>1199.24</v>
      </c>
      <c r="B4">
        <v>1199.08</v>
      </c>
      <c r="D4">
        <v>1199.24</v>
      </c>
      <c r="E4">
        <v>1199.1500000000001</v>
      </c>
      <c r="G4">
        <v>1199.24</v>
      </c>
    </row>
    <row r="5" spans="1:7" x14ac:dyDescent="0.25">
      <c r="A5">
        <v>1799.87</v>
      </c>
      <c r="B5">
        <v>1799.67</v>
      </c>
      <c r="D5">
        <v>1799.88</v>
      </c>
      <c r="E5">
        <v>1799.69</v>
      </c>
      <c r="G5">
        <v>1799.875</v>
      </c>
    </row>
    <row r="6" spans="1:7" x14ac:dyDescent="0.25">
      <c r="A6">
        <v>2399.4899999999998</v>
      </c>
      <c r="B6">
        <v>2399.36</v>
      </c>
      <c r="D6">
        <v>2399.5</v>
      </c>
      <c r="E6">
        <v>2399.27</v>
      </c>
      <c r="G6">
        <v>2399.4949999999999</v>
      </c>
    </row>
    <row r="7" spans="1:7" x14ac:dyDescent="0.25">
      <c r="A7">
        <v>2999.08</v>
      </c>
      <c r="B7">
        <v>2999.01</v>
      </c>
      <c r="D7">
        <v>2999.11</v>
      </c>
      <c r="E7">
        <v>2998.81</v>
      </c>
      <c r="G7">
        <v>2999.0950000000003</v>
      </c>
    </row>
    <row r="8" spans="1:7" x14ac:dyDescent="0.25">
      <c r="A8">
        <v>1499.55</v>
      </c>
      <c r="B8">
        <v>1499.5</v>
      </c>
      <c r="D8">
        <v>1499.56</v>
      </c>
      <c r="E8">
        <v>1499.47</v>
      </c>
      <c r="G8">
        <v>1499.5549999999998</v>
      </c>
    </row>
    <row r="9" spans="1:7" x14ac:dyDescent="0.25">
      <c r="A9">
        <v>0</v>
      </c>
      <c r="B9">
        <v>0</v>
      </c>
      <c r="D9">
        <v>0</v>
      </c>
      <c r="E9">
        <v>0</v>
      </c>
      <c r="G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882-C6F7-4E1C-947F-D77244A43A39}">
  <dimension ref="A1:B9"/>
  <sheetViews>
    <sheetView workbookViewId="0">
      <selection activeCell="A3" sqref="A3:A9"/>
    </sheetView>
  </sheetViews>
  <sheetFormatPr defaultRowHeight="15" x14ac:dyDescent="0.25"/>
  <sheetData>
    <row r="1" spans="1:2" x14ac:dyDescent="0.25">
      <c r="A1" s="1">
        <v>44985</v>
      </c>
    </row>
    <row r="2" spans="1:2" x14ac:dyDescent="0.25">
      <c r="A2">
        <v>0</v>
      </c>
      <c r="B2">
        <v>0</v>
      </c>
    </row>
    <row r="3" spans="1:2" x14ac:dyDescent="0.25">
      <c r="A3">
        <v>1.98576</v>
      </c>
      <c r="B3">
        <v>1.9755400000000001</v>
      </c>
    </row>
    <row r="4" spans="1:2" x14ac:dyDescent="0.25">
      <c r="A4">
        <v>3.83432</v>
      </c>
      <c r="B4">
        <v>3.8341699999999999</v>
      </c>
    </row>
    <row r="5" spans="1:2" x14ac:dyDescent="0.25">
      <c r="A5">
        <v>5.8661700000000003</v>
      </c>
      <c r="B5">
        <v>5.8658999999999999</v>
      </c>
    </row>
    <row r="6" spans="1:2" x14ac:dyDescent="0.25">
      <c r="A6">
        <v>7.8975499999999998</v>
      </c>
      <c r="B6">
        <v>7.8974900000000003</v>
      </c>
    </row>
    <row r="7" spans="1:2" x14ac:dyDescent="0.25">
      <c r="A7">
        <v>9.9293800000000001</v>
      </c>
      <c r="B7">
        <v>9.9293499999999995</v>
      </c>
    </row>
    <row r="8" spans="1:2" x14ac:dyDescent="0.25">
      <c r="A8">
        <v>4.8500300000000003</v>
      </c>
      <c r="B8">
        <v>4.8500800000000002</v>
      </c>
    </row>
    <row r="9" spans="1:2" x14ac:dyDescent="0.25">
      <c r="A9">
        <v>0</v>
      </c>
      <c r="B9">
        <v>2.0000000000000002E-5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3D4F-89BC-4480-B0F5-6033E960DF25}">
  <dimension ref="A1:B9"/>
  <sheetViews>
    <sheetView workbookViewId="0">
      <selection activeCell="A3" sqref="A3:A9"/>
    </sheetView>
  </sheetViews>
  <sheetFormatPr defaultRowHeight="15" x14ac:dyDescent="0.25"/>
  <sheetData>
    <row r="1" spans="1:2" x14ac:dyDescent="0.25">
      <c r="A1" s="1">
        <v>45268</v>
      </c>
    </row>
    <row r="2" spans="1:2" x14ac:dyDescent="0.25">
      <c r="A2">
        <v>0</v>
      </c>
      <c r="B2">
        <v>0</v>
      </c>
    </row>
    <row r="3" spans="1:2" x14ac:dyDescent="0.25">
      <c r="A3">
        <v>2.9810500000000002</v>
      </c>
      <c r="B3">
        <v>2.9810599999999998</v>
      </c>
    </row>
    <row r="4" spans="1:2" x14ac:dyDescent="0.25">
      <c r="A4">
        <v>5.9884899999999996</v>
      </c>
      <c r="B4">
        <v>5.9885900000000003</v>
      </c>
    </row>
    <row r="5" spans="1:2" x14ac:dyDescent="0.25">
      <c r="A5">
        <v>8.9960699999999996</v>
      </c>
      <c r="B5">
        <v>8.9960900000000006</v>
      </c>
    </row>
    <row r="6" spans="1:2" x14ac:dyDescent="0.25">
      <c r="A6">
        <v>11.961180000000001</v>
      </c>
      <c r="B6">
        <v>11.961169999999999</v>
      </c>
    </row>
    <row r="7" spans="1:2" x14ac:dyDescent="0.25">
      <c r="A7">
        <v>14.96852</v>
      </c>
      <c r="B7">
        <v>14.96847</v>
      </c>
    </row>
    <row r="8" spans="1:2" x14ac:dyDescent="0.25">
      <c r="A8">
        <v>7.47105</v>
      </c>
      <c r="B8">
        <v>7.4714400000000003</v>
      </c>
    </row>
    <row r="9" spans="1:2" x14ac:dyDescent="0.25">
      <c r="A9">
        <v>0</v>
      </c>
      <c r="B9">
        <v>2.0000000000000001E-4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DDDB-D6E7-4F36-8E46-6CF7641C4007}">
  <dimension ref="A1:J9"/>
  <sheetViews>
    <sheetView workbookViewId="0">
      <selection activeCell="J2" sqref="J2"/>
    </sheetView>
  </sheetViews>
  <sheetFormatPr defaultRowHeight="15" x14ac:dyDescent="0.25"/>
  <sheetData>
    <row r="1" spans="1:10" x14ac:dyDescent="0.25">
      <c r="A1" s="1">
        <v>44940</v>
      </c>
      <c r="D1" s="1">
        <v>45239</v>
      </c>
      <c r="G1" s="1">
        <v>45016</v>
      </c>
    </row>
    <row r="2" spans="1:10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</row>
    <row r="3" spans="1:10" x14ac:dyDescent="0.25">
      <c r="A3">
        <v>9.8630999999999993</v>
      </c>
      <c r="B3">
        <v>9.8627000000000002</v>
      </c>
      <c r="D3">
        <v>9.8629999999999995</v>
      </c>
      <c r="E3">
        <v>9.8619000000000003</v>
      </c>
      <c r="G3">
        <v>9.8819999999999997</v>
      </c>
      <c r="H3">
        <v>9.8818000000000001</v>
      </c>
      <c r="J3">
        <v>9.8693666666666662</v>
      </c>
    </row>
    <row r="4" spans="1:10" x14ac:dyDescent="0.25">
      <c r="A4">
        <v>19.849399999999999</v>
      </c>
      <c r="B4">
        <v>19.848700000000001</v>
      </c>
      <c r="D4">
        <v>19.8492</v>
      </c>
      <c r="E4">
        <v>19.849</v>
      </c>
      <c r="G4">
        <v>19.876300000000001</v>
      </c>
      <c r="H4">
        <v>19.876300000000001</v>
      </c>
      <c r="J4">
        <v>19.8583</v>
      </c>
    </row>
    <row r="5" spans="1:10" x14ac:dyDescent="0.25">
      <c r="A5">
        <v>29.834900000000001</v>
      </c>
      <c r="B5">
        <v>29.8339</v>
      </c>
      <c r="D5">
        <v>29.834599999999998</v>
      </c>
      <c r="E5">
        <v>29.834</v>
      </c>
      <c r="G5">
        <v>29.869199999999999</v>
      </c>
      <c r="H5">
        <v>29.869199999999999</v>
      </c>
      <c r="J5">
        <v>29.846233333333334</v>
      </c>
    </row>
    <row r="6" spans="1:10" x14ac:dyDescent="0.25">
      <c r="A6">
        <v>39.990200000000002</v>
      </c>
      <c r="B6">
        <v>39.989800000000002</v>
      </c>
      <c r="D6">
        <v>39.989800000000002</v>
      </c>
      <c r="E6">
        <v>39.989600000000003</v>
      </c>
      <c r="G6">
        <v>39.8628</v>
      </c>
      <c r="H6">
        <v>39.863300000000002</v>
      </c>
      <c r="J6">
        <v>39.947600000000001</v>
      </c>
    </row>
    <row r="7" spans="1:10" x14ac:dyDescent="0.25">
      <c r="A7">
        <v>49.976500000000001</v>
      </c>
      <c r="B7">
        <v>49.9756</v>
      </c>
      <c r="D7">
        <v>49.975999999999999</v>
      </c>
      <c r="E7">
        <v>49.9771</v>
      </c>
      <c r="G7">
        <v>49.856499999999997</v>
      </c>
      <c r="H7">
        <v>49.857199999999999</v>
      </c>
      <c r="J7">
        <v>49.93633333333333</v>
      </c>
    </row>
    <row r="8" spans="1:10" x14ac:dyDescent="0.25">
      <c r="A8">
        <v>24.9268</v>
      </c>
      <c r="B8">
        <v>24.928000000000001</v>
      </c>
      <c r="D8">
        <v>24.926600000000001</v>
      </c>
      <c r="E8">
        <v>24.925699999999999</v>
      </c>
      <c r="G8">
        <v>24.956700000000001</v>
      </c>
      <c r="H8">
        <v>24.958300000000001</v>
      </c>
      <c r="J8">
        <v>24.936700000000002</v>
      </c>
    </row>
    <row r="9" spans="1:10" x14ac:dyDescent="0.25">
      <c r="A9">
        <v>0</v>
      </c>
      <c r="B9">
        <v>5.0000000000000001E-4</v>
      </c>
      <c r="D9">
        <v>0</v>
      </c>
      <c r="E9">
        <v>2.0000000000000001E-4</v>
      </c>
      <c r="G9">
        <v>0</v>
      </c>
      <c r="H9">
        <v>4.0000000000000002E-4</v>
      </c>
      <c r="J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FCD0-70C0-45B6-AB9C-E8CB1605C7B8}">
  <dimension ref="A1:S9"/>
  <sheetViews>
    <sheetView workbookViewId="0">
      <selection activeCell="S2" sqref="S2:S9"/>
    </sheetView>
  </sheetViews>
  <sheetFormatPr defaultRowHeight="15" x14ac:dyDescent="0.25"/>
  <sheetData>
    <row r="1" spans="1:19" x14ac:dyDescent="0.25">
      <c r="A1" s="1">
        <v>45212</v>
      </c>
      <c r="D1" s="1">
        <v>45263</v>
      </c>
      <c r="G1" s="1">
        <v>45233</v>
      </c>
      <c r="J1" s="1">
        <v>44999</v>
      </c>
      <c r="M1" s="1">
        <v>45201</v>
      </c>
      <c r="P1" s="1">
        <v>45148</v>
      </c>
    </row>
    <row r="2" spans="1:1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</row>
    <row r="3" spans="1:19" x14ac:dyDescent="0.25">
      <c r="A3">
        <v>19.9191</v>
      </c>
      <c r="B3">
        <v>19.918199999999999</v>
      </c>
      <c r="D3">
        <v>19.919</v>
      </c>
      <c r="E3">
        <v>19.918800000000001</v>
      </c>
      <c r="G3">
        <v>19.919</v>
      </c>
      <c r="H3">
        <v>19.919</v>
      </c>
      <c r="J3">
        <v>19.919</v>
      </c>
      <c r="K3">
        <v>19.915700000000001</v>
      </c>
      <c r="M3">
        <v>19.9193</v>
      </c>
      <c r="N3">
        <v>19.9193</v>
      </c>
      <c r="P3">
        <v>19.876000000000001</v>
      </c>
      <c r="Q3">
        <v>19.8736</v>
      </c>
      <c r="S3">
        <v>19.911899999999999</v>
      </c>
    </row>
    <row r="4" spans="1:19" x14ac:dyDescent="0.25">
      <c r="A4">
        <v>39.8977</v>
      </c>
      <c r="B4">
        <v>39.897799999999997</v>
      </c>
      <c r="D4">
        <v>39.897599999999997</v>
      </c>
      <c r="E4">
        <v>39.897300000000001</v>
      </c>
      <c r="G4">
        <v>39.898000000000003</v>
      </c>
      <c r="H4">
        <v>39.896999999999998</v>
      </c>
      <c r="J4">
        <v>39.897599999999997</v>
      </c>
      <c r="K4">
        <v>39.893999999999998</v>
      </c>
      <c r="M4">
        <v>39.898099999999999</v>
      </c>
      <c r="N4">
        <v>39.897599999999997</v>
      </c>
      <c r="P4">
        <v>39.862299999999998</v>
      </c>
      <c r="Q4">
        <v>39.859299999999998</v>
      </c>
      <c r="S4">
        <v>39.891883333333332</v>
      </c>
    </row>
    <row r="5" spans="1:19" x14ac:dyDescent="0.25">
      <c r="A5">
        <v>59.876199999999997</v>
      </c>
      <c r="B5">
        <v>59.877000000000002</v>
      </c>
      <c r="D5">
        <v>59.875999999999998</v>
      </c>
      <c r="E5">
        <v>59.876300000000001</v>
      </c>
      <c r="G5">
        <v>59.875999999999998</v>
      </c>
      <c r="H5">
        <v>59.875</v>
      </c>
      <c r="J5">
        <v>59.875900000000001</v>
      </c>
      <c r="K5">
        <v>59.8703</v>
      </c>
      <c r="M5">
        <v>59.876800000000003</v>
      </c>
      <c r="N5">
        <v>59.876100000000001</v>
      </c>
      <c r="P5">
        <v>59.849699999999999</v>
      </c>
      <c r="Q5">
        <v>59.846600000000002</v>
      </c>
      <c r="S5">
        <v>59.871766666666666</v>
      </c>
    </row>
    <row r="6" spans="1:19" x14ac:dyDescent="0.25">
      <c r="A6">
        <v>79.854799999999997</v>
      </c>
      <c r="B6">
        <v>79.857299999999995</v>
      </c>
      <c r="D6">
        <v>79.854500000000002</v>
      </c>
      <c r="E6">
        <v>79.854799999999997</v>
      </c>
      <c r="G6">
        <v>79.855000000000004</v>
      </c>
      <c r="H6">
        <v>79.853999999999999</v>
      </c>
      <c r="J6">
        <v>79.854399999999998</v>
      </c>
      <c r="K6">
        <v>79.850800000000007</v>
      </c>
      <c r="M6">
        <v>79.855599999999995</v>
      </c>
      <c r="N6">
        <v>79.855099999999993</v>
      </c>
      <c r="P6">
        <v>79.836799999999997</v>
      </c>
      <c r="Q6">
        <v>79.834199999999996</v>
      </c>
      <c r="S6">
        <v>79.851849999999999</v>
      </c>
    </row>
    <row r="7" spans="1:19" x14ac:dyDescent="0.25">
      <c r="A7">
        <v>99.833299999999994</v>
      </c>
      <c r="B7">
        <v>99.835700000000003</v>
      </c>
      <c r="D7">
        <v>99.832899999999995</v>
      </c>
      <c r="E7">
        <v>99.832800000000006</v>
      </c>
      <c r="G7">
        <v>99.832999999999998</v>
      </c>
      <c r="H7">
        <v>99.832999999999998</v>
      </c>
      <c r="J7">
        <v>99.832899999999995</v>
      </c>
      <c r="K7">
        <v>99.829499999999996</v>
      </c>
      <c r="M7">
        <v>99.834299999999999</v>
      </c>
      <c r="N7">
        <v>99.834500000000006</v>
      </c>
      <c r="P7">
        <v>99.994200000000006</v>
      </c>
      <c r="Q7">
        <v>99.990499999999997</v>
      </c>
      <c r="S7">
        <v>99.860100000000003</v>
      </c>
    </row>
    <row r="8" spans="1:19" x14ac:dyDescent="0.25">
      <c r="A8">
        <v>49.887</v>
      </c>
      <c r="B8">
        <v>49.890300000000003</v>
      </c>
      <c r="D8">
        <v>49.886899999999997</v>
      </c>
      <c r="E8">
        <v>49.887500000000003</v>
      </c>
      <c r="G8">
        <v>49.887</v>
      </c>
      <c r="H8">
        <v>49.889000000000003</v>
      </c>
      <c r="J8">
        <v>49.886899999999997</v>
      </c>
      <c r="K8">
        <v>49.885399999999997</v>
      </c>
      <c r="M8">
        <v>49.887599999999999</v>
      </c>
      <c r="N8">
        <v>49.888199999999998</v>
      </c>
      <c r="P8">
        <v>49.855800000000002</v>
      </c>
      <c r="Q8">
        <v>49.853499999999997</v>
      </c>
      <c r="S8">
        <v>49.881866666666667</v>
      </c>
    </row>
    <row r="9" spans="1:19" x14ac:dyDescent="0.25">
      <c r="A9">
        <v>0</v>
      </c>
      <c r="B9">
        <v>2.0000000000000001E-4</v>
      </c>
      <c r="D9">
        <v>0</v>
      </c>
      <c r="E9">
        <v>2.0000000000000001E-4</v>
      </c>
      <c r="G9">
        <v>0</v>
      </c>
      <c r="H9">
        <v>1E-3</v>
      </c>
      <c r="J9">
        <v>0</v>
      </c>
      <c r="K9">
        <v>0</v>
      </c>
      <c r="M9">
        <v>0</v>
      </c>
      <c r="N9">
        <v>1E-4</v>
      </c>
      <c r="P9">
        <v>0</v>
      </c>
      <c r="Q9">
        <v>0</v>
      </c>
      <c r="S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1A6C-2A18-479C-84FE-FC947ADDCC23}">
  <dimension ref="A1:G9"/>
  <sheetViews>
    <sheetView workbookViewId="0">
      <selection activeCell="G2" sqref="G2:G9"/>
    </sheetView>
  </sheetViews>
  <sheetFormatPr defaultRowHeight="15" x14ac:dyDescent="0.25"/>
  <sheetData>
    <row r="1" spans="1:7" x14ac:dyDescent="0.25">
      <c r="A1" s="1">
        <v>44987</v>
      </c>
      <c r="D1" s="1">
        <v>44958</v>
      </c>
    </row>
    <row r="2" spans="1:7" x14ac:dyDescent="0.25">
      <c r="A2">
        <v>0</v>
      </c>
      <c r="B2">
        <v>0</v>
      </c>
      <c r="D2">
        <v>0</v>
      </c>
      <c r="E2">
        <v>0</v>
      </c>
      <c r="G2">
        <v>0</v>
      </c>
    </row>
    <row r="3" spans="1:7" x14ac:dyDescent="0.25">
      <c r="A3">
        <v>29.908000000000001</v>
      </c>
      <c r="B3">
        <v>29.907699999999998</v>
      </c>
      <c r="D3">
        <v>29.908000000000001</v>
      </c>
      <c r="E3">
        <v>29.9068</v>
      </c>
      <c r="G3">
        <v>29.908000000000001</v>
      </c>
    </row>
    <row r="4" spans="1:7" x14ac:dyDescent="0.25">
      <c r="A4">
        <v>59.875999999999998</v>
      </c>
      <c r="B4">
        <v>59.8767</v>
      </c>
      <c r="D4">
        <v>59.875900000000001</v>
      </c>
      <c r="E4">
        <v>59.875100000000003</v>
      </c>
      <c r="G4">
        <v>59.875950000000003</v>
      </c>
    </row>
    <row r="5" spans="1:7" x14ac:dyDescent="0.25">
      <c r="A5">
        <v>89.843500000000006</v>
      </c>
      <c r="B5">
        <v>89.842500000000001</v>
      </c>
      <c r="D5">
        <v>89.843599999999995</v>
      </c>
      <c r="E5">
        <v>89.844099999999997</v>
      </c>
      <c r="G5">
        <v>89.843549999999993</v>
      </c>
    </row>
    <row r="6" spans="1:7" x14ac:dyDescent="0.25">
      <c r="A6">
        <v>119.9804</v>
      </c>
      <c r="B6">
        <v>119.98309999999999</v>
      </c>
      <c r="D6">
        <v>119.9807</v>
      </c>
      <c r="E6">
        <v>119.9813</v>
      </c>
      <c r="G6">
        <v>119.98054999999999</v>
      </c>
    </row>
    <row r="7" spans="1:7" x14ac:dyDescent="0.25">
      <c r="A7">
        <v>149.94900000000001</v>
      </c>
      <c r="B7">
        <v>149.9436</v>
      </c>
      <c r="D7">
        <v>149.94929999999999</v>
      </c>
      <c r="E7">
        <v>149.94749999999999</v>
      </c>
      <c r="G7">
        <v>149.94915</v>
      </c>
    </row>
    <row r="8" spans="1:7" x14ac:dyDescent="0.25">
      <c r="A8">
        <v>74.944599999999994</v>
      </c>
      <c r="B8">
        <v>74.951499999999996</v>
      </c>
      <c r="D8">
        <v>74.944400000000002</v>
      </c>
      <c r="E8">
        <v>74.948800000000006</v>
      </c>
      <c r="G8">
        <v>74.944500000000005</v>
      </c>
    </row>
    <row r="9" spans="1:7" x14ac:dyDescent="0.25">
      <c r="A9">
        <v>0</v>
      </c>
      <c r="B9">
        <v>2.0000000000000001E-4</v>
      </c>
      <c r="D9">
        <v>0</v>
      </c>
      <c r="E9">
        <v>0</v>
      </c>
      <c r="G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12D4-25F6-48A0-AC80-6F998211EEB4}">
  <dimension ref="A1:T9"/>
  <sheetViews>
    <sheetView tabSelected="1" workbookViewId="0">
      <selection activeCell="T2" sqref="T2:T9"/>
    </sheetView>
  </sheetViews>
  <sheetFormatPr defaultRowHeight="15" x14ac:dyDescent="0.25"/>
  <sheetData>
    <row r="1" spans="1:20" x14ac:dyDescent="0.25">
      <c r="A1" s="1">
        <v>45234</v>
      </c>
      <c r="D1" s="1">
        <v>45006</v>
      </c>
      <c r="G1" s="1">
        <v>45232</v>
      </c>
      <c r="J1" s="1">
        <v>45055</v>
      </c>
      <c r="M1" s="1">
        <v>44931</v>
      </c>
      <c r="P1" s="1">
        <v>45289</v>
      </c>
    </row>
    <row r="2" spans="1:20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P2">
        <v>0</v>
      </c>
      <c r="Q2">
        <v>0</v>
      </c>
      <c r="S2">
        <f>AVERAGE(P2,M2,J2,G2,D2,A2)</f>
        <v>0</v>
      </c>
      <c r="T2">
        <v>0</v>
      </c>
    </row>
    <row r="3" spans="1:20" x14ac:dyDescent="0.25">
      <c r="A3">
        <v>59.368000000000002</v>
      </c>
      <c r="B3">
        <v>59.359000000000002</v>
      </c>
      <c r="D3">
        <v>59.368000000000002</v>
      </c>
      <c r="E3">
        <v>59.369</v>
      </c>
      <c r="G3">
        <v>59.369</v>
      </c>
      <c r="H3">
        <v>59.369</v>
      </c>
      <c r="J3">
        <v>59.369</v>
      </c>
      <c r="K3">
        <v>59.366999999999997</v>
      </c>
      <c r="M3">
        <v>59.344000000000001</v>
      </c>
      <c r="N3">
        <v>59.344000000000001</v>
      </c>
      <c r="P3">
        <v>59.343000000000004</v>
      </c>
      <c r="Q3">
        <v>59.34</v>
      </c>
      <c r="S3">
        <f t="shared" ref="S3:S9" si="0">AVERAGE(P3,M3,J3,G3,D3,A3)</f>
        <v>59.360166666666665</v>
      </c>
      <c r="T3">
        <v>59.360166666666665</v>
      </c>
    </row>
    <row r="4" spans="1:20" x14ac:dyDescent="0.25">
      <c r="A4">
        <v>119.49299999999999</v>
      </c>
      <c r="B4">
        <v>119.482</v>
      </c>
      <c r="D4">
        <v>119.49299999999999</v>
      </c>
      <c r="E4">
        <v>119.485</v>
      </c>
      <c r="G4">
        <v>119.49299999999999</v>
      </c>
      <c r="H4">
        <v>119.494</v>
      </c>
      <c r="J4">
        <v>119.494</v>
      </c>
      <c r="K4">
        <v>119.489</v>
      </c>
      <c r="M4">
        <v>119.431</v>
      </c>
      <c r="N4">
        <v>119.428</v>
      </c>
      <c r="P4">
        <v>119.431</v>
      </c>
      <c r="Q4">
        <v>119.428</v>
      </c>
      <c r="S4">
        <f t="shared" si="0"/>
        <v>119.47250000000001</v>
      </c>
      <c r="T4">
        <v>119.47250000000001</v>
      </c>
    </row>
    <row r="5" spans="1:20" x14ac:dyDescent="0.25">
      <c r="A5">
        <v>179.62100000000001</v>
      </c>
      <c r="B5">
        <v>179.61500000000001</v>
      </c>
      <c r="D5">
        <v>179.62</v>
      </c>
      <c r="E5">
        <v>179.62</v>
      </c>
      <c r="G5">
        <v>179.62100000000001</v>
      </c>
      <c r="H5">
        <v>179.626</v>
      </c>
      <c r="J5">
        <v>179.62200000000001</v>
      </c>
      <c r="K5">
        <v>179.62</v>
      </c>
      <c r="M5">
        <v>179.52199999999999</v>
      </c>
      <c r="N5">
        <v>179.51900000000001</v>
      </c>
      <c r="P5">
        <v>179.52099999999999</v>
      </c>
      <c r="Q5">
        <v>179.518</v>
      </c>
      <c r="S5">
        <f t="shared" si="0"/>
        <v>179.58783333333335</v>
      </c>
      <c r="T5">
        <v>179.58783333333335</v>
      </c>
    </row>
    <row r="6" spans="1:20" x14ac:dyDescent="0.25">
      <c r="A6">
        <v>239.74700000000001</v>
      </c>
      <c r="B6">
        <v>239.74299999999999</v>
      </c>
      <c r="D6">
        <v>239.74600000000001</v>
      </c>
      <c r="E6">
        <v>239.74700000000001</v>
      </c>
      <c r="G6">
        <v>239.74700000000001</v>
      </c>
      <c r="H6">
        <v>239.751</v>
      </c>
      <c r="J6">
        <v>239.74799999999999</v>
      </c>
      <c r="K6">
        <v>239.744</v>
      </c>
      <c r="M6">
        <v>239.61099999999999</v>
      </c>
      <c r="N6">
        <v>239.608</v>
      </c>
      <c r="P6">
        <v>239.61</v>
      </c>
      <c r="Q6">
        <v>239.60300000000001</v>
      </c>
      <c r="S6">
        <f t="shared" si="0"/>
        <v>239.70150000000004</v>
      </c>
      <c r="T6">
        <v>239.70150000000004</v>
      </c>
    </row>
    <row r="7" spans="1:20" x14ac:dyDescent="0.25">
      <c r="A7">
        <v>299.87099999999998</v>
      </c>
      <c r="B7">
        <v>299.86700000000002</v>
      </c>
      <c r="D7">
        <v>299.86900000000003</v>
      </c>
      <c r="E7">
        <v>299.86700000000002</v>
      </c>
      <c r="G7">
        <v>299.87099999999998</v>
      </c>
      <c r="H7">
        <v>299.875</v>
      </c>
      <c r="J7">
        <v>299.87299999999999</v>
      </c>
      <c r="K7">
        <v>299.87200000000001</v>
      </c>
      <c r="M7">
        <v>299.697</v>
      </c>
      <c r="N7">
        <v>299.69</v>
      </c>
      <c r="P7">
        <v>299.697</v>
      </c>
      <c r="Q7">
        <v>299.69200000000001</v>
      </c>
      <c r="S7">
        <f t="shared" si="0"/>
        <v>299.81300000000005</v>
      </c>
      <c r="T7">
        <v>299.81300000000005</v>
      </c>
    </row>
    <row r="8" spans="1:20" x14ac:dyDescent="0.25">
      <c r="A8">
        <v>149.982</v>
      </c>
      <c r="B8">
        <v>149.982</v>
      </c>
      <c r="D8">
        <v>149.98099999999999</v>
      </c>
      <c r="E8">
        <v>149.988</v>
      </c>
      <c r="G8">
        <v>149.98099999999999</v>
      </c>
      <c r="H8">
        <v>149.995</v>
      </c>
      <c r="J8">
        <v>149.982</v>
      </c>
      <c r="K8">
        <v>149.98099999999999</v>
      </c>
      <c r="M8">
        <v>149.90100000000001</v>
      </c>
      <c r="N8">
        <v>149.90199999999999</v>
      </c>
      <c r="P8">
        <v>149.9</v>
      </c>
      <c r="Q8">
        <v>149.904</v>
      </c>
      <c r="S8">
        <f t="shared" si="0"/>
        <v>149.9545</v>
      </c>
      <c r="T8">
        <v>149.9545</v>
      </c>
    </row>
    <row r="9" spans="1:20" x14ac:dyDescent="0.25">
      <c r="A9">
        <v>0</v>
      </c>
      <c r="B9">
        <v>0</v>
      </c>
      <c r="D9">
        <v>0</v>
      </c>
      <c r="E9">
        <v>2E-3</v>
      </c>
      <c r="G9">
        <v>0</v>
      </c>
      <c r="H9">
        <v>3.0000000000000001E-3</v>
      </c>
      <c r="J9">
        <v>0</v>
      </c>
      <c r="K9">
        <v>0</v>
      </c>
      <c r="M9">
        <v>0</v>
      </c>
      <c r="N9">
        <v>0</v>
      </c>
      <c r="P9">
        <v>0</v>
      </c>
      <c r="Q9">
        <v>0</v>
      </c>
      <c r="S9">
        <f t="shared" si="0"/>
        <v>0</v>
      </c>
      <c r="T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093A-2302-468C-9CFC-619D03489C6B}">
  <dimension ref="A1:H21"/>
  <sheetViews>
    <sheetView workbookViewId="0">
      <selection activeCell="B3" sqref="B3:B9"/>
    </sheetView>
  </sheetViews>
  <sheetFormatPr defaultRowHeight="15" x14ac:dyDescent="0.25"/>
  <cols>
    <col min="10" max="12" width="9.140625" customWidth="1"/>
  </cols>
  <sheetData>
    <row r="1" spans="1:8" x14ac:dyDescent="0.25">
      <c r="B1" s="1">
        <v>45051</v>
      </c>
    </row>
    <row r="2" spans="1:8" x14ac:dyDescent="0.25">
      <c r="B2">
        <v>0</v>
      </c>
      <c r="C2">
        <v>0</v>
      </c>
    </row>
    <row r="3" spans="1:8" x14ac:dyDescent="0.25">
      <c r="B3">
        <v>99.17</v>
      </c>
      <c r="C3">
        <v>99.18</v>
      </c>
    </row>
    <row r="4" spans="1:8" x14ac:dyDescent="0.25">
      <c r="B4">
        <v>199.94399999999999</v>
      </c>
      <c r="C4">
        <v>199.96600000000001</v>
      </c>
    </row>
    <row r="5" spans="1:8" x14ac:dyDescent="0.25">
      <c r="B5">
        <v>299.87200000000001</v>
      </c>
      <c r="C5">
        <v>299.90300000000002</v>
      </c>
    </row>
    <row r="6" spans="1:8" x14ac:dyDescent="0.25">
      <c r="B6">
        <v>399.79899999999998</v>
      </c>
      <c r="C6">
        <v>399.83600000000001</v>
      </c>
    </row>
    <row r="7" spans="1:8" x14ac:dyDescent="0.25">
      <c r="B7">
        <v>499.72500000000002</v>
      </c>
      <c r="C7">
        <v>499.77600000000001</v>
      </c>
    </row>
    <row r="8" spans="1:8" x14ac:dyDescent="0.25">
      <c r="B8">
        <v>249.90899999999999</v>
      </c>
      <c r="C8">
        <v>24.934999999999999</v>
      </c>
    </row>
    <row r="9" spans="1:8" x14ac:dyDescent="0.25">
      <c r="B9">
        <v>0</v>
      </c>
      <c r="C9">
        <v>3.0000000000000001E-3</v>
      </c>
    </row>
    <row r="14" spans="1:8" x14ac:dyDescent="0.25">
      <c r="A14" s="1">
        <v>45102</v>
      </c>
      <c r="D14" s="1">
        <v>45094</v>
      </c>
      <c r="G14" s="1">
        <v>45058</v>
      </c>
    </row>
    <row r="15" spans="1:8" x14ac:dyDescent="0.25">
      <c r="A15">
        <v>0</v>
      </c>
      <c r="B15">
        <v>0</v>
      </c>
      <c r="D15">
        <v>0</v>
      </c>
      <c r="E15">
        <v>0</v>
      </c>
      <c r="G15">
        <v>0</v>
      </c>
      <c r="H15">
        <v>0</v>
      </c>
    </row>
    <row r="16" spans="1:8" x14ac:dyDescent="0.25">
      <c r="A16">
        <v>5.9858000000000002</v>
      </c>
      <c r="B16">
        <v>5.9909999999999997</v>
      </c>
      <c r="D16">
        <v>5.9858000000000002</v>
      </c>
      <c r="E16">
        <v>5.9909999999999997</v>
      </c>
      <c r="G16">
        <v>5.9858000000000002</v>
      </c>
      <c r="H16">
        <v>5.9909999999999997</v>
      </c>
    </row>
    <row r="17" spans="1:8" x14ac:dyDescent="0.25">
      <c r="A17">
        <v>11.914899999999999</v>
      </c>
      <c r="B17">
        <v>11.9251</v>
      </c>
      <c r="D17">
        <v>11.914899999999999</v>
      </c>
      <c r="E17">
        <v>11.9251</v>
      </c>
      <c r="G17">
        <v>11.914899999999999</v>
      </c>
      <c r="H17">
        <v>11.9251</v>
      </c>
    </row>
    <row r="18" spans="1:8" x14ac:dyDescent="0.25">
      <c r="A18">
        <v>17.843499999999999</v>
      </c>
      <c r="B18">
        <v>17.858499999999999</v>
      </c>
      <c r="D18">
        <v>17.843499999999999</v>
      </c>
      <c r="E18">
        <v>17.858499999999999</v>
      </c>
      <c r="G18">
        <v>17.843499999999999</v>
      </c>
      <c r="H18">
        <v>17.858499999999999</v>
      </c>
    </row>
    <row r="19" spans="1:8" x14ac:dyDescent="0.25">
      <c r="A19">
        <v>23.940200000000001</v>
      </c>
      <c r="B19">
        <v>23.960799999999999</v>
      </c>
      <c r="D19">
        <v>23.940200000000001</v>
      </c>
      <c r="E19">
        <v>23.960799999999999</v>
      </c>
      <c r="G19">
        <v>23.940200000000001</v>
      </c>
      <c r="H19">
        <v>23.960799999999999</v>
      </c>
    </row>
    <row r="20" spans="1:8" x14ac:dyDescent="0.25">
      <c r="A20">
        <v>29.869299999999999</v>
      </c>
      <c r="B20">
        <v>29.895299999999999</v>
      </c>
      <c r="D20">
        <v>29.869299999999999</v>
      </c>
      <c r="E20">
        <v>29.895299999999999</v>
      </c>
      <c r="G20">
        <v>29.869299999999999</v>
      </c>
      <c r="H20">
        <v>29.895299999999999</v>
      </c>
    </row>
    <row r="21" spans="1:8" x14ac:dyDescent="0.25">
      <c r="A21">
        <v>0</v>
      </c>
      <c r="B21">
        <v>0</v>
      </c>
      <c r="D21">
        <v>0</v>
      </c>
      <c r="E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E5AC-C358-4C90-A314-FF666A78B0C3}">
  <dimension ref="A1:B9"/>
  <sheetViews>
    <sheetView workbookViewId="0">
      <selection activeCell="A3" sqref="A3:A9"/>
    </sheetView>
  </sheetViews>
  <sheetFormatPr defaultRowHeight="15" x14ac:dyDescent="0.25"/>
  <sheetData>
    <row r="1" spans="1:2" x14ac:dyDescent="0.25">
      <c r="A1" s="1">
        <v>44935</v>
      </c>
    </row>
    <row r="2" spans="1:2" x14ac:dyDescent="0.25">
      <c r="A2">
        <v>0</v>
      </c>
      <c r="B2">
        <v>0</v>
      </c>
    </row>
    <row r="3" spans="1:2" x14ac:dyDescent="0.25">
      <c r="A3">
        <v>199.83099999999999</v>
      </c>
      <c r="B3">
        <v>199.83699999999999</v>
      </c>
    </row>
    <row r="4" spans="1:2" x14ac:dyDescent="0.25">
      <c r="A4">
        <v>399.56099999999998</v>
      </c>
      <c r="B4">
        <v>399.572</v>
      </c>
    </row>
    <row r="5" spans="1:2" x14ac:dyDescent="0.25">
      <c r="A5">
        <v>599.29</v>
      </c>
      <c r="B5">
        <v>599.31200000000001</v>
      </c>
    </row>
    <row r="6" spans="1:2" x14ac:dyDescent="0.25">
      <c r="A6">
        <v>799.86300000000006</v>
      </c>
      <c r="B6">
        <v>799.91200000000003</v>
      </c>
    </row>
    <row r="7" spans="1:2" x14ac:dyDescent="0.25">
      <c r="A7">
        <v>999.59299999999996</v>
      </c>
      <c r="B7">
        <v>999.63</v>
      </c>
    </row>
    <row r="8" spans="1:2" x14ac:dyDescent="0.25">
      <c r="A8">
        <v>499.42500000000001</v>
      </c>
      <c r="B8">
        <v>499.44799999999998</v>
      </c>
    </row>
    <row r="9" spans="1:2" x14ac:dyDescent="0.25">
      <c r="A9">
        <v>0</v>
      </c>
      <c r="B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7178-B94D-43E0-B32C-AED5913C35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1BEA-8B43-48BC-9ACF-7F72DD4736FC}">
  <dimension ref="A1:M9"/>
  <sheetViews>
    <sheetView workbookViewId="0">
      <selection activeCell="M3" sqref="M3:M9"/>
    </sheetView>
  </sheetViews>
  <sheetFormatPr defaultRowHeight="15" x14ac:dyDescent="0.25"/>
  <sheetData>
    <row r="1" spans="1:13" x14ac:dyDescent="0.25">
      <c r="A1" s="1">
        <v>45065</v>
      </c>
      <c r="D1" s="1">
        <v>44946</v>
      </c>
      <c r="G1" s="1">
        <v>45274</v>
      </c>
      <c r="J1" s="1">
        <v>45015</v>
      </c>
    </row>
    <row r="2" spans="1:13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</row>
    <row r="3" spans="1:13" x14ac:dyDescent="0.25">
      <c r="A3">
        <v>399.42</v>
      </c>
      <c r="B3">
        <v>399.39</v>
      </c>
      <c r="D3">
        <v>399.42</v>
      </c>
      <c r="E3">
        <v>399.4</v>
      </c>
      <c r="G3">
        <v>399.42</v>
      </c>
      <c r="H3">
        <v>399.42</v>
      </c>
      <c r="J3">
        <v>399.42</v>
      </c>
      <c r="K3">
        <v>399.38</v>
      </c>
      <c r="M3">
        <v>399.42</v>
      </c>
    </row>
    <row r="4" spans="1:13" x14ac:dyDescent="0.25">
      <c r="A4">
        <v>799.82</v>
      </c>
      <c r="B4">
        <v>799.78</v>
      </c>
      <c r="D4">
        <v>799.82</v>
      </c>
      <c r="E4">
        <v>799.84</v>
      </c>
      <c r="G4">
        <v>799.83</v>
      </c>
      <c r="H4">
        <v>799.86</v>
      </c>
      <c r="J4">
        <v>799.82</v>
      </c>
      <c r="K4">
        <v>799.79</v>
      </c>
      <c r="M4">
        <v>799.8225000000001</v>
      </c>
    </row>
    <row r="5" spans="1:13" x14ac:dyDescent="0.25">
      <c r="A5">
        <v>1199.22</v>
      </c>
      <c r="B5">
        <v>1199.17</v>
      </c>
      <c r="D5">
        <v>1199.23</v>
      </c>
      <c r="E5">
        <v>1199.23</v>
      </c>
      <c r="G5">
        <v>1199.25</v>
      </c>
      <c r="H5">
        <v>1199.27</v>
      </c>
      <c r="J5">
        <v>1199.23</v>
      </c>
      <c r="K5">
        <v>1199.21</v>
      </c>
      <c r="M5">
        <v>1199.2325000000001</v>
      </c>
    </row>
    <row r="6" spans="1:13" x14ac:dyDescent="0.25">
      <c r="A6">
        <v>1599.64</v>
      </c>
      <c r="B6">
        <v>1599.54</v>
      </c>
      <c r="D6">
        <v>1599.65</v>
      </c>
      <c r="E6">
        <v>1599.63</v>
      </c>
      <c r="G6">
        <v>1599.67</v>
      </c>
      <c r="H6">
        <v>1599.7</v>
      </c>
      <c r="J6">
        <v>1799.86</v>
      </c>
      <c r="K6">
        <v>1799.86</v>
      </c>
      <c r="M6">
        <v>1649.7050000000002</v>
      </c>
    </row>
    <row r="7" spans="1:13" x14ac:dyDescent="0.25">
      <c r="A7">
        <v>1999.06</v>
      </c>
      <c r="B7">
        <v>1998.9</v>
      </c>
      <c r="D7">
        <v>1999.07</v>
      </c>
      <c r="E7">
        <v>1999.07</v>
      </c>
      <c r="G7">
        <v>1999.09</v>
      </c>
      <c r="H7">
        <v>1999.12</v>
      </c>
      <c r="J7">
        <v>1999.07</v>
      </c>
      <c r="K7">
        <v>1999.07</v>
      </c>
      <c r="M7">
        <v>1999.0724999999998</v>
      </c>
    </row>
    <row r="8" spans="1:13" x14ac:dyDescent="0.25">
      <c r="A8">
        <v>999.02</v>
      </c>
      <c r="B8">
        <v>998.98</v>
      </c>
      <c r="D8">
        <v>999.03</v>
      </c>
      <c r="E8">
        <v>999.02</v>
      </c>
      <c r="G8">
        <v>999.04</v>
      </c>
      <c r="H8">
        <v>999.06</v>
      </c>
      <c r="J8">
        <v>999.02</v>
      </c>
      <c r="K8">
        <v>999.02</v>
      </c>
      <c r="M8">
        <v>999.02750000000003</v>
      </c>
    </row>
    <row r="9" spans="1:13" x14ac:dyDescent="0.25">
      <c r="A9">
        <v>0</v>
      </c>
      <c r="B9">
        <v>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5705-A7F8-4E1C-92D2-F575E29FBE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B4FA-A642-4E6E-B114-91CB066ED244}">
  <dimension ref="A1:J9"/>
  <sheetViews>
    <sheetView workbookViewId="0">
      <selection activeCell="J2" sqref="J2:J9"/>
    </sheetView>
  </sheetViews>
  <sheetFormatPr defaultRowHeight="15" x14ac:dyDescent="0.25"/>
  <sheetData>
    <row r="1" spans="1:10" x14ac:dyDescent="0.25">
      <c r="A1" s="1">
        <v>45218</v>
      </c>
      <c r="D1" s="1">
        <v>44953</v>
      </c>
      <c r="G1" s="1">
        <v>44955</v>
      </c>
    </row>
    <row r="2" spans="1:10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</row>
    <row r="3" spans="1:10" x14ac:dyDescent="0.25">
      <c r="A3">
        <v>599.62</v>
      </c>
      <c r="B3">
        <v>599.61</v>
      </c>
      <c r="D3">
        <v>599.62</v>
      </c>
      <c r="E3">
        <v>599.62</v>
      </c>
      <c r="G3">
        <v>599.62</v>
      </c>
      <c r="H3">
        <v>599.62</v>
      </c>
      <c r="J3">
        <v>599.62</v>
      </c>
    </row>
    <row r="4" spans="1:10" x14ac:dyDescent="0.25">
      <c r="A4">
        <v>1199.24</v>
      </c>
      <c r="B4">
        <v>1199.26</v>
      </c>
      <c r="D4">
        <v>1199.23</v>
      </c>
      <c r="E4">
        <v>1199.23</v>
      </c>
      <c r="G4">
        <v>1199.24</v>
      </c>
      <c r="H4">
        <v>1199.22</v>
      </c>
      <c r="J4">
        <v>1199.2366666666667</v>
      </c>
    </row>
    <row r="5" spans="1:10" x14ac:dyDescent="0.25">
      <c r="A5">
        <v>1799.87</v>
      </c>
      <c r="B5">
        <v>1799.81</v>
      </c>
      <c r="D5">
        <v>1799.87</v>
      </c>
      <c r="E5">
        <v>1799.87</v>
      </c>
      <c r="G5">
        <v>1799.88</v>
      </c>
      <c r="H5">
        <v>1799.82</v>
      </c>
      <c r="J5">
        <v>1799.8733333333332</v>
      </c>
    </row>
    <row r="6" spans="1:10" x14ac:dyDescent="0.25">
      <c r="A6">
        <v>2399.4899999999998</v>
      </c>
      <c r="B6">
        <v>2399.5500000000002</v>
      </c>
      <c r="D6">
        <v>2399.48</v>
      </c>
      <c r="E6">
        <v>2399.48</v>
      </c>
      <c r="G6">
        <v>2399.5</v>
      </c>
      <c r="H6">
        <v>2399.4699999999998</v>
      </c>
      <c r="J6">
        <v>2399.4899999999998</v>
      </c>
    </row>
    <row r="7" spans="1:10" x14ac:dyDescent="0.25">
      <c r="A7">
        <v>2999.1</v>
      </c>
      <c r="B7">
        <v>2999.21</v>
      </c>
      <c r="D7">
        <v>2999.09</v>
      </c>
      <c r="E7">
        <v>2999.12</v>
      </c>
      <c r="G7">
        <v>2999.1</v>
      </c>
      <c r="H7">
        <v>2999.06</v>
      </c>
      <c r="J7">
        <v>2999.0966666666668</v>
      </c>
    </row>
    <row r="8" spans="1:10" x14ac:dyDescent="0.25">
      <c r="A8">
        <v>1499.56</v>
      </c>
      <c r="B8">
        <v>1499.61</v>
      </c>
      <c r="D8">
        <v>1499.55</v>
      </c>
      <c r="E8">
        <v>1499.55</v>
      </c>
      <c r="G8">
        <v>1499.56</v>
      </c>
      <c r="H8">
        <v>1499.55</v>
      </c>
      <c r="J8">
        <v>1499.5566666666666</v>
      </c>
    </row>
    <row r="9" spans="1:10" x14ac:dyDescent="0.25">
      <c r="A9">
        <v>0</v>
      </c>
      <c r="B9">
        <v>0</v>
      </c>
      <c r="D9">
        <v>0</v>
      </c>
      <c r="E9">
        <v>-0.01</v>
      </c>
      <c r="G9">
        <v>0</v>
      </c>
      <c r="H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0 10</vt:lpstr>
      <vt:lpstr>0 15</vt:lpstr>
      <vt:lpstr>0 30</vt:lpstr>
      <vt:lpstr>0 50</vt:lpstr>
      <vt:lpstr>0 100</vt:lpstr>
      <vt:lpstr>0 150</vt:lpstr>
      <vt:lpstr>0 300</vt:lpstr>
      <vt:lpstr>0 500</vt:lpstr>
      <vt:lpstr>0 1000</vt:lpstr>
      <vt:lpstr>0 3000</vt:lpstr>
      <vt:lpstr>1 15</vt:lpstr>
      <vt:lpstr>1 30</vt:lpstr>
      <vt:lpstr>1 50</vt:lpstr>
      <vt:lpstr>1 100</vt:lpstr>
      <vt:lpstr>1 150</vt:lpstr>
      <vt:lpstr>1 300</vt:lpstr>
      <vt:lpstr>1 500</vt:lpstr>
      <vt:lpstr>1 1000</vt:lpstr>
      <vt:lpstr>1 1500</vt:lpstr>
      <vt:lpstr>1 2000</vt:lpstr>
      <vt:lpstr>1 2500</vt:lpstr>
      <vt:lpstr>1 3000</vt:lpstr>
      <vt:lpstr>2 10</vt:lpstr>
      <vt:lpstr>2 15</vt:lpstr>
      <vt:lpstr>2 50</vt:lpstr>
      <vt:lpstr>2 100</vt:lpstr>
      <vt:lpstr>2 150</vt:lpstr>
      <vt:lpstr>2 300</vt:lpstr>
      <vt:lpstr>2 500</vt:lpstr>
      <vt:lpstr>2 1000</vt:lpstr>
      <vt:lpstr>2 1500</vt:lpstr>
      <vt:lpstr>2 2000</vt:lpstr>
      <vt:lpstr>2 2500</vt:lpstr>
      <vt:lpstr>2 3000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Shreya</dc:creator>
  <cp:lastModifiedBy>Joshi, Shreya</cp:lastModifiedBy>
  <cp:lastPrinted>2023-02-21T20:50:22Z</cp:lastPrinted>
  <dcterms:created xsi:type="dcterms:W3CDTF">2023-02-16T14:39:55Z</dcterms:created>
  <dcterms:modified xsi:type="dcterms:W3CDTF">2023-03-03T19:05:29Z</dcterms:modified>
</cp:coreProperties>
</file>