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D:\Data Analyst\Projects\"/>
    </mc:Choice>
  </mc:AlternateContent>
  <xr:revisionPtr revIDLastSave="0" documentId="13_ncr:1_{ED49AD24-5B53-4FBE-BD35-D9130EC0D035}" xr6:coauthVersionLast="47" xr6:coauthVersionMax="47" xr10:uidLastSave="{00000000-0000-0000-0000-000000000000}"/>
  <bookViews>
    <workbookView xWindow="-108" yWindow="-108" windowWidth="23256" windowHeight="12456" firstSheet="1" activeTab="2" xr2:uid="{00000000-000D-0000-FFFF-FFFF00000000}"/>
  </bookViews>
  <sheets>
    <sheet name="PIVOT TABLE" sheetId="11" r:id="rId1"/>
    <sheet name="ForeCast Sheet" sheetId="9" r:id="rId2"/>
    <sheet name="Dashboard" sheetId="12" r:id="rId3"/>
    <sheet name="DataSet" sheetId="1" r:id="rId4"/>
    <sheet name="DataSet 2" sheetId="10" r:id="rId5"/>
    <sheet name="DataSet 3" sheetId="7" r:id="rId6"/>
  </sheets>
  <definedNames>
    <definedName name="Slicer_Year">#N/A</definedName>
  </definedNames>
  <calcPr calcId="191029"/>
  <pivotCaches>
    <pivotCache cacheId="30" r:id="rId7"/>
    <pivotCache cacheId="34" r:id="rId8"/>
    <pivotCache cacheId="39"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0" l="1"/>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E37" i="9"/>
  <c r="E47" i="9"/>
  <c r="E42" i="9"/>
  <c r="E30" i="9"/>
  <c r="E38" i="9"/>
  <c r="E35" i="9"/>
  <c r="E34" i="9"/>
  <c r="E39" i="9"/>
  <c r="E41" i="9"/>
  <c r="E45" i="9"/>
  <c r="E44" i="9"/>
  <c r="E43" i="9"/>
  <c r="E31" i="9"/>
  <c r="E49" i="9"/>
  <c r="E36" i="9"/>
  <c r="E48" i="9"/>
  <c r="E29" i="9"/>
  <c r="E32" i="9"/>
  <c r="E40" i="9"/>
  <c r="E33" i="9"/>
  <c r="E46" i="9"/>
  <c r="E28" i="9"/>
  <c r="E14" i="9"/>
  <c r="E22" i="9"/>
  <c r="E24" i="9"/>
  <c r="E25" i="9"/>
  <c r="E18" i="9"/>
  <c r="E19" i="9"/>
  <c r="E20" i="9"/>
  <c r="E21" i="9"/>
  <c r="E15" i="9"/>
  <c r="E23" i="9"/>
  <c r="E16" i="9"/>
  <c r="E17" i="9"/>
  <c r="E26" i="9"/>
  <c r="E27" i="9"/>
  <c r="C41" i="1"/>
  <c r="C49" i="1" l="1"/>
  <c r="C46" i="1"/>
  <c r="C42" i="1"/>
  <c r="C44" i="1"/>
  <c r="C45" i="1"/>
  <c r="C48" i="1"/>
  <c r="C43" i="1"/>
  <c r="C47" i="1"/>
  <c r="C26" i="1"/>
  <c r="C34" i="1"/>
  <c r="C30" i="1"/>
  <c r="C31" i="1"/>
  <c r="C33" i="1"/>
  <c r="C27" i="1"/>
  <c r="C35" i="1"/>
  <c r="C29" i="1"/>
  <c r="C39" i="1"/>
  <c r="C40" i="1"/>
  <c r="C28" i="1"/>
  <c r="C36" i="1"/>
  <c r="C37" i="1"/>
  <c r="C38" i="1"/>
  <c r="C32" i="1"/>
  <c r="C15" i="1"/>
  <c r="C23" i="1"/>
  <c r="C18" i="1"/>
  <c r="C20" i="1"/>
  <c r="C22" i="1"/>
  <c r="C16" i="1"/>
  <c r="C24" i="1"/>
  <c r="C25" i="1"/>
  <c r="C19" i="1"/>
  <c r="C21" i="1"/>
  <c r="C17" i="1"/>
  <c r="G41" i="9"/>
  <c r="F48" i="9"/>
  <c r="G37" i="9"/>
  <c r="F35" i="9"/>
  <c r="G31" i="9"/>
  <c r="F36" i="9"/>
  <c r="G32" i="9"/>
  <c r="G28" i="9"/>
  <c r="G44" i="9"/>
  <c r="G45" i="9"/>
  <c r="F45" i="9"/>
  <c r="F34" i="9"/>
  <c r="F43" i="9"/>
  <c r="F38" i="9"/>
  <c r="F32" i="9"/>
  <c r="F30" i="9"/>
  <c r="G36" i="9"/>
  <c r="F37" i="9"/>
  <c r="G47" i="9"/>
  <c r="G29" i="9"/>
  <c r="F33" i="9"/>
  <c r="F41" i="9"/>
  <c r="G48" i="9"/>
  <c r="G39" i="9"/>
  <c r="F40" i="9"/>
  <c r="F42" i="9"/>
  <c r="G49" i="9"/>
  <c r="F28" i="9"/>
  <c r="G30" i="9"/>
  <c r="G46" i="9"/>
  <c r="G35" i="9"/>
  <c r="F49" i="9"/>
  <c r="G38" i="9"/>
  <c r="G40" i="9"/>
  <c r="G34" i="9"/>
  <c r="G43" i="9"/>
  <c r="F44" i="9"/>
  <c r="G42" i="9"/>
  <c r="F39" i="9"/>
  <c r="G33" i="9"/>
  <c r="F29" i="9"/>
  <c r="F46" i="9"/>
  <c r="F47" i="9"/>
  <c r="F31" i="9"/>
  <c r="G27" i="9"/>
  <c r="G16" i="9"/>
  <c r="F20" i="9"/>
  <c r="G24" i="9"/>
  <c r="F27" i="9"/>
  <c r="F16" i="9"/>
  <c r="G20" i="9"/>
  <c r="F24" i="9"/>
  <c r="F26" i="9"/>
  <c r="G19" i="9"/>
  <c r="G22" i="9"/>
  <c r="G26" i="9"/>
  <c r="G23" i="9"/>
  <c r="F22" i="9"/>
  <c r="F15" i="9"/>
  <c r="G18" i="9"/>
  <c r="F18" i="9"/>
  <c r="G17" i="9"/>
  <c r="F25" i="9"/>
  <c r="F21" i="9"/>
  <c r="F23" i="9"/>
  <c r="F19" i="9"/>
  <c r="G14" i="9"/>
  <c r="G15" i="9"/>
  <c r="F14" i="9"/>
  <c r="G21" i="9"/>
  <c r="F17" i="9"/>
  <c r="G25" i="9"/>
  <c r="C14" i="1"/>
</calcChain>
</file>

<file path=xl/sharedStrings.xml><?xml version="1.0" encoding="utf-8"?>
<sst xmlns="http://schemas.openxmlformats.org/spreadsheetml/2006/main" count="111" uniqueCount="29">
  <si>
    <t>Date</t>
  </si>
  <si>
    <t>Actual Sales</t>
  </si>
  <si>
    <t>Predicted Sales</t>
  </si>
  <si>
    <t>Row Labels</t>
  </si>
  <si>
    <t>Sum of Actual Sales</t>
  </si>
  <si>
    <t>Sum of Predicted Sales</t>
  </si>
  <si>
    <t>Jan</t>
  </si>
  <si>
    <t>Feb</t>
  </si>
  <si>
    <t>Mar</t>
  </si>
  <si>
    <t>Apr</t>
  </si>
  <si>
    <t>May</t>
  </si>
  <si>
    <t>Jun</t>
  </si>
  <si>
    <t>Jul</t>
  </si>
  <si>
    <t>Aug</t>
  </si>
  <si>
    <t>Sep</t>
  </si>
  <si>
    <t>Oct</t>
  </si>
  <si>
    <t>Nov</t>
  </si>
  <si>
    <t>Dec</t>
  </si>
  <si>
    <t>Timeline</t>
  </si>
  <si>
    <t>Forecast</t>
  </si>
  <si>
    <t>Lower Confidence Bound</t>
  </si>
  <si>
    <t>Upper Confidence Bound</t>
  </si>
  <si>
    <t>Actual Values</t>
  </si>
  <si>
    <t>Year</t>
  </si>
  <si>
    <t>Month</t>
  </si>
  <si>
    <t>Sum of Actual Values</t>
  </si>
  <si>
    <t>Sum of Forecast</t>
  </si>
  <si>
    <t>Sum of Lower Confidence Bound</t>
  </si>
  <si>
    <t>Sum of Upper Confidence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</si>
</sst>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_-[$$-409]* #,##0.00_ ;_-[$$-409]* \-#,##0.00\ ;_-[$$-409]* &quot;-&quot;??_ ;_-@_ "/>
  </numFmts>
  <fonts count="3" x14ac:knownFonts="1">
    <font>
      <sz val="11"/>
      <color theme="1"/>
      <name val="Calibri"/>
      <family val="2"/>
      <scheme val="minor"/>
    </font>
    <font>
      <b/>
      <sz val="11"/>
      <color theme="1"/>
      <name val="Calibri"/>
      <family val="2"/>
      <scheme val="minor"/>
    </font>
    <font>
      <sz val="8"/>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CC"/>
        <bgColor indexed="64"/>
      </patternFill>
    </fill>
    <fill>
      <patternFill patternType="solid">
        <fgColor rgb="FFFFFFB7"/>
        <bgColor indexed="64"/>
      </patternFill>
    </fill>
    <fill>
      <patternFill patternType="solid">
        <fgColor rgb="FFFFFF79"/>
        <bgColor indexed="64"/>
      </patternFill>
    </fill>
    <fill>
      <patternFill patternType="solid">
        <fgColor rgb="FFE3DE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8898D2"/>
        <bgColor indexed="64"/>
      </patternFill>
    </fill>
    <fill>
      <patternFill patternType="solid">
        <fgColor rgb="FF3F7FFF"/>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34">
    <xf numFmtId="0" fontId="0" fillId="0" borderId="0" xfId="0"/>
    <xf numFmtId="0" fontId="0" fillId="2" borderId="0" xfId="0" applyFill="1"/>
    <xf numFmtId="0" fontId="0" fillId="3" borderId="0" xfId="0" applyFill="1"/>
    <xf numFmtId="0" fontId="0" fillId="4" borderId="0" xfId="0" applyFill="1"/>
    <xf numFmtId="14" fontId="0" fillId="0" borderId="0" xfId="0" applyNumberFormat="1"/>
    <xf numFmtId="14" fontId="0" fillId="2" borderId="0" xfId="0" applyNumberFormat="1" applyFill="1"/>
    <xf numFmtId="14" fontId="0" fillId="3" borderId="0" xfId="0" applyNumberFormat="1" applyFill="1"/>
    <xf numFmtId="14" fontId="0" fillId="4" borderId="0" xfId="0" applyNumberFormat="1" applyFill="1"/>
    <xf numFmtId="0" fontId="0" fillId="5" borderId="0" xfId="0" applyFill="1"/>
    <xf numFmtId="0" fontId="0" fillId="6" borderId="0" xfId="0" applyFill="1"/>
    <xf numFmtId="0" fontId="0" fillId="7" borderId="0" xfId="0" applyFill="1"/>
    <xf numFmtId="0" fontId="0" fillId="8" borderId="0" xfId="0" applyFill="1"/>
    <xf numFmtId="0" fontId="1" fillId="0" borderId="1" xfId="0" applyFont="1" applyBorder="1" applyAlignment="1">
      <alignment horizontal="center" vertical="top"/>
    </xf>
    <xf numFmtId="0" fontId="1" fillId="5"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9" borderId="0" xfId="0" applyFill="1"/>
    <xf numFmtId="14" fontId="0" fillId="9" borderId="0" xfId="0" applyNumberFormat="1" applyFill="1"/>
    <xf numFmtId="2" fontId="0" fillId="9" borderId="0" xfId="0" applyNumberFormat="1" applyFill="1"/>
    <xf numFmtId="0" fontId="0" fillId="9" borderId="0" xfId="0" applyNumberFormat="1" applyFill="1"/>
    <xf numFmtId="14" fontId="0" fillId="10" borderId="0" xfId="0" applyNumberFormat="1" applyFill="1"/>
    <xf numFmtId="0" fontId="0" fillId="10" borderId="0" xfId="0" applyNumberFormat="1" applyFill="1"/>
    <xf numFmtId="0" fontId="0" fillId="10" borderId="0" xfId="0" applyFill="1"/>
    <xf numFmtId="2" fontId="0" fillId="10" borderId="0" xfId="0" applyNumberFormat="1" applyFill="1"/>
    <xf numFmtId="14" fontId="0" fillId="11" borderId="0" xfId="0" applyNumberFormat="1" applyFill="1"/>
    <xf numFmtId="0" fontId="0" fillId="11" borderId="0" xfId="0" applyNumberFormat="1" applyFill="1"/>
    <xf numFmtId="0" fontId="0" fillId="11" borderId="0" xfId="0" applyFill="1"/>
    <xf numFmtId="2" fontId="0" fillId="11" borderId="0" xfId="0" applyNumberFormat="1" applyFill="1"/>
    <xf numFmtId="14" fontId="0" fillId="12" borderId="0" xfId="0" applyNumberFormat="1" applyFill="1"/>
    <xf numFmtId="0" fontId="0" fillId="12" borderId="0" xfId="0" applyNumberFormat="1" applyFill="1"/>
    <xf numFmtId="0" fontId="0" fillId="12" borderId="0" xfId="0" applyFill="1"/>
    <xf numFmtId="2" fontId="0" fillId="12" borderId="0" xfId="0" applyNumberFormat="1" applyFill="1"/>
    <xf numFmtId="167" fontId="0" fillId="0" borderId="0" xfId="0" applyNumberFormat="1"/>
  </cellXfs>
  <cellStyles count="1">
    <cellStyle name="Normal" xfId="0" builtinId="0"/>
  </cellStyles>
  <dxfs count="34">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fill>
        <patternFill>
          <bgColor theme="5" tint="0.79998168889431442"/>
        </patternFill>
      </fill>
    </dxf>
    <dxf>
      <numFmt numFmtId="19" formatCode="dd/mm/yyyy"/>
      <fill>
        <patternFill patternType="solid">
          <fgColor indexed="64"/>
          <bgColor rgb="FF0594FF"/>
        </patternFill>
      </fill>
    </dxf>
    <dxf>
      <numFmt numFmtId="19" formatCode="dd/mm/yyyy"/>
      <fill>
        <patternFill patternType="solid">
          <fgColor indexed="64"/>
          <bgColor theme="3" tint="0.59999389629810485"/>
        </patternFill>
      </fill>
    </dxf>
    <dxf>
      <fill>
        <patternFill patternType="solid">
          <fgColor indexed="64"/>
          <bgColor rgb="FFE3DE00"/>
        </patternFill>
      </fill>
    </dxf>
    <dxf>
      <fill>
        <patternFill patternType="solid">
          <fgColor indexed="64"/>
          <bgColor theme="0" tint="-0.34998626667073579"/>
        </patternFill>
      </fill>
    </dxf>
    <dxf>
      <numFmt numFmtId="19" formatCode="dd/mm/yyyy"/>
      <fill>
        <patternFill patternType="solid">
          <fgColor indexed="64"/>
          <bgColor theme="0" tint="-0.34998626667073579"/>
        </patternFill>
      </fill>
    </dxf>
    <dxf>
      <border outline="0">
        <bottom style="thin">
          <color auto="1"/>
        </bottom>
      </border>
    </dxf>
    <dxf>
      <border outline="0">
        <top style="thin">
          <color auto="1"/>
        </top>
      </border>
    </dxf>
    <dxf>
      <fill>
        <patternFill>
          <fgColor indexed="64"/>
          <bgColor theme="3" tint="0.59999389629810485"/>
        </patternFill>
      </fill>
    </dxf>
    <dxf>
      <fill>
        <patternFill>
          <fgColor indexed="64"/>
          <bgColor theme="3" tint="0.59999389629810485"/>
        </patternFill>
      </fill>
    </dxf>
    <dxf>
      <numFmt numFmtId="2" formatCode="0.00"/>
      <fill>
        <patternFill>
          <fgColor indexed="64"/>
          <bgColor theme="3" tint="0.59999389629810485"/>
        </patternFill>
      </fill>
    </dxf>
    <dxf>
      <numFmt numFmtId="2" formatCode="0.00"/>
      <fill>
        <patternFill>
          <fgColor indexed="64"/>
          <bgColor theme="3" tint="0.59999389629810485"/>
        </patternFill>
      </fill>
    </dxf>
    <dxf>
      <fill>
        <patternFill>
          <fgColor indexed="64"/>
          <bgColor theme="3" tint="0.59999389629810485"/>
        </patternFill>
      </fill>
    </dxf>
    <dxf>
      <fill>
        <patternFill>
          <fgColor indexed="64"/>
          <bgColor theme="3" tint="0.59999389629810485"/>
        </patternFill>
      </fill>
    </dxf>
    <dxf>
      <numFmt numFmtId="19" formatCode="dd/mm/yyyy"/>
      <fill>
        <patternFill>
          <fgColor indexed="64"/>
          <bgColor theme="3" tint="0.59999389629810485"/>
        </patternFill>
      </fill>
    </dxf>
    <dxf>
      <fill>
        <patternFill patternType="solid">
          <fgColor indexed="64"/>
          <bgColor rgb="FFE3DE00"/>
        </patternFill>
      </fill>
    </dxf>
    <dxf>
      <fill>
        <patternFill patternType="solid">
          <fgColor indexed="64"/>
          <bgColor theme="0" tint="-0.34998626667073579"/>
        </patternFill>
      </fill>
    </dxf>
    <dxf>
      <numFmt numFmtId="19" formatCode="dd/mm/yyyy"/>
      <fill>
        <patternFill patternType="solid">
          <fgColor indexed="64"/>
          <bgColor theme="0" tint="-0.34998626667073579"/>
        </patternFill>
      </fill>
    </dxf>
    <dxf>
      <border outline="0">
        <bottom style="thin">
          <color auto="1"/>
        </bottom>
      </border>
    </dxf>
    <dxf>
      <border outline="0">
        <top style="thin">
          <color auto="1"/>
        </top>
      </border>
    </dxf>
    <dxf>
      <fill>
        <patternFill patternType="solid">
          <fgColor indexed="64"/>
          <bgColor rgb="FFE3DE00"/>
        </patternFill>
      </fill>
    </dxf>
    <dxf>
      <fill>
        <patternFill patternType="solid">
          <fgColor indexed="64"/>
          <bgColor theme="0" tint="-0.34998626667073579"/>
        </patternFill>
      </fill>
    </dxf>
    <dxf>
      <numFmt numFmtId="19" formatCode="dd/mm/yyyy"/>
      <fill>
        <patternFill patternType="solid">
          <fgColor indexed="64"/>
          <bgColor theme="0" tint="-0.34998626667073579"/>
        </patternFill>
      </fill>
    </dxf>
    <dxf>
      <border outline="0">
        <bottom style="thin">
          <color auto="1"/>
        </bottom>
      </border>
    </dxf>
    <dxf>
      <border outline="0">
        <top style="thin">
          <color auto="1"/>
        </top>
      </border>
    </dxf>
  </dxfs>
  <tableStyles count="2" defaultTableStyle="TableStyleMedium9" defaultPivotStyle="PivotStyleLight16">
    <tableStyle name="Slicer Style 1" pivot="0" table="0" count="0" xr9:uid="{0A213600-9D0D-4140-BA41-32BC3797D005}"/>
    <tableStyle name="Slicer Style 2" pivot="0" table="0" count="1" xr9:uid="{9F26F033-676F-4276-9D79-A997879B3F05}">
      <tableStyleElement type="wholeTable" dxfId="9"/>
    </tableStyle>
  </tableStyles>
  <colors>
    <mruColors>
      <color rgb="FFF8EDEC"/>
      <color rgb="FFEDCCCB"/>
      <color rgb="FF3F7FFF"/>
      <color rgb="FF8898D2"/>
      <color rgb="FF99CCFF"/>
      <color rgb="FF6699FF"/>
      <color rgb="FF97BAE5"/>
      <color rgb="FF8AB2E2"/>
      <color rgb="FF0594FF"/>
      <color rgb="FF4B88D1"/>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[Sales_Forecast (1).xlsx]PIVOT TABLE!PivotTable11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effectLst/>
              </a:rPr>
              <a:t>Time Series Forecasting</a:t>
            </a:r>
            <a:endParaRPr lang="en-IN"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Sum of Actual Sales</c:v>
                </c:pt>
              </c:strCache>
            </c:strRef>
          </c:tx>
          <c:spPr>
            <a:ln w="28575" cap="rnd">
              <a:solidFill>
                <a:schemeClr val="accent1"/>
              </a:solidFill>
              <a:round/>
            </a:ln>
            <a:effectLst/>
          </c:spPr>
          <c:marker>
            <c:symbol val="none"/>
          </c:marker>
          <c:cat>
            <c:strRef>
              <c:f>'PIVOT TABLE'!$A$4:$A$15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TABLE'!$B$4:$B$15</c:f>
              <c:numCache>
                <c:formatCode>_-[$$-409]* #,##0.00_ ;_-[$$-409]* \-#,##0.00\ ;_-[$$-409]* "-"??_ ;_-@_ </c:formatCode>
                <c:ptCount val="12"/>
                <c:pt idx="0">
                  <c:v>8263.7579381504729</c:v>
                </c:pt>
                <c:pt idx="1">
                  <c:v>8829.3851658791973</c:v>
                </c:pt>
                <c:pt idx="2">
                  <c:v>8978.4513050424248</c:v>
                </c:pt>
                <c:pt idx="3">
                  <c:v>9327.7003676553686</c:v>
                </c:pt>
                <c:pt idx="4">
                  <c:v>9371.1209657106774</c:v>
                </c:pt>
                <c:pt idx="5">
                  <c:v>9273.0819448019683</c:v>
                </c:pt>
                <c:pt idx="6">
                  <c:v>9269.3376617088925</c:v>
                </c:pt>
                <c:pt idx="7">
                  <c:v>8964.2986408001816</c:v>
                </c:pt>
                <c:pt idx="8">
                  <c:v>9217.7192388554995</c:v>
                </c:pt>
                <c:pt idx="9">
                  <c:v>9656.9683014684451</c:v>
                </c:pt>
                <c:pt idx="10">
                  <c:v>9907.0344406316726</c:v>
                </c:pt>
                <c:pt idx="11">
                  <c:v>10348.661668360397</c:v>
                </c:pt>
              </c:numCache>
            </c:numRef>
          </c:val>
          <c:smooth val="0"/>
          <c:extLst>
            <c:ext xmlns:c16="http://schemas.microsoft.com/office/drawing/2014/chart" uri="{C3380CC4-5D6E-409C-BE32-E72D297353CC}">
              <c16:uniqueId val="{00000007-7AEA-4EDD-8427-1A45EBE8CDDC}"/>
            </c:ext>
          </c:extLst>
        </c:ser>
        <c:ser>
          <c:idx val="1"/>
          <c:order val="1"/>
          <c:tx>
            <c:strRef>
              <c:f>'PIVOT TABLE'!$C$3</c:f>
              <c:strCache>
                <c:ptCount val="1"/>
                <c:pt idx="0">
                  <c:v>Sum of Predicted Sales</c:v>
                </c:pt>
              </c:strCache>
            </c:strRef>
          </c:tx>
          <c:spPr>
            <a:ln w="28575" cap="rnd">
              <a:solidFill>
                <a:schemeClr val="accent2"/>
              </a:solidFill>
              <a:round/>
            </a:ln>
            <a:effectLst/>
          </c:spPr>
          <c:marker>
            <c:symbol val="none"/>
          </c:marker>
          <c:cat>
            <c:strRef>
              <c:f>'PIVOT TABLE'!$A$4:$A$15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TABLE'!$C$4:$C$15</c:f>
              <c:numCache>
                <c:formatCode>_-[$$-409]* #,##0.00_ ;_-[$$-409]* \-#,##0.00\ ;_-[$$-409]* "-"??_ ;_-@_ </c:formatCode>
                <c:ptCount val="12"/>
                <c:pt idx="0">
                  <c:v>6517.1277803885578</c:v>
                </c:pt>
                <c:pt idx="1">
                  <c:v>7245.7129327538778</c:v>
                </c:pt>
                <c:pt idx="2">
                  <c:v>7646.9211064966694</c:v>
                </c:pt>
                <c:pt idx="3">
                  <c:v>8095.987325272913</c:v>
                </c:pt>
                <c:pt idx="4">
                  <c:v>8323.0042914429669</c:v>
                </c:pt>
                <c:pt idx="5">
                  <c:v>8220.6584346010168</c:v>
                </c:pt>
                <c:pt idx="6">
                  <c:v>8452.906659558972</c:v>
                </c:pt>
                <c:pt idx="7">
                  <c:v>8352.4530286367008</c:v>
                </c:pt>
                <c:pt idx="8">
                  <c:v>8437.6509666777638</c:v>
                </c:pt>
                <c:pt idx="9">
                  <c:v>8098.5931822252805</c:v>
                </c:pt>
                <c:pt idx="10">
                  <c:v>8450.243296382112</c:v>
                </c:pt>
                <c:pt idx="11">
                  <c:v>8618.2203767153151</c:v>
                </c:pt>
              </c:numCache>
            </c:numRef>
          </c:val>
          <c:smooth val="0"/>
          <c:extLst>
            <c:ext xmlns:c16="http://schemas.microsoft.com/office/drawing/2014/chart" uri="{C3380CC4-5D6E-409C-BE32-E72D297353CC}">
              <c16:uniqueId val="{00000008-7AEA-4EDD-8427-1A45EBE8CDDC}"/>
            </c:ext>
          </c:extLst>
        </c:ser>
        <c:dLbls>
          <c:showLegendKey val="0"/>
          <c:showVal val="0"/>
          <c:showCatName val="0"/>
          <c:showSerName val="0"/>
          <c:showPercent val="0"/>
          <c:showBubbleSize val="0"/>
        </c:dLbls>
        <c:smooth val="0"/>
        <c:axId val="1697701424"/>
        <c:axId val="1697711504"/>
      </c:lineChart>
      <c:catAx>
        <c:axId val="16977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11504"/>
        <c:crosses val="autoZero"/>
        <c:auto val="1"/>
        <c:lblAlgn val="ctr"/>
        <c:lblOffset val="100"/>
        <c:noMultiLvlLbl val="0"/>
      </c:catAx>
      <c:valAx>
        <c:axId val="16977115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0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[Sales_Forecast (1).xlsx]PIVOT TABLE!PivotTable12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Moving Average Forecasting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c:f>
              <c:strCache>
                <c:ptCount val="1"/>
                <c:pt idx="0">
                  <c:v>Sum of Actual Sales</c:v>
                </c:pt>
              </c:strCache>
            </c:strRef>
          </c:tx>
          <c:spPr>
            <a:ln w="28575" cap="rnd">
              <a:solidFill>
                <a:schemeClr val="accent1"/>
              </a:solidFill>
              <a:round/>
            </a:ln>
            <a:effectLst/>
          </c:spPr>
          <c:marker>
            <c:symbol val="none"/>
          </c:marker>
          <c:cat>
            <c:strRef>
              <c:f>'PIVOT TABLE'!$A$19:$A$30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TABLE'!$B$19:$B$30</c:f>
              <c:numCache>
                <c:formatCode>_-[$$-409]* #,##0.00_ ;_-[$$-409]* \-#,##0.00\ ;_-[$$-409]* "-"??_ ;_-@_ </c:formatCode>
                <c:ptCount val="12"/>
                <c:pt idx="0">
                  <c:v>8263.7579381504729</c:v>
                </c:pt>
                <c:pt idx="1">
                  <c:v>8829.3851658791973</c:v>
                </c:pt>
                <c:pt idx="2">
                  <c:v>8978.4513050424248</c:v>
                </c:pt>
                <c:pt idx="3">
                  <c:v>9327.7003676553686</c:v>
                </c:pt>
                <c:pt idx="4">
                  <c:v>9371.1209657106774</c:v>
                </c:pt>
                <c:pt idx="5">
                  <c:v>9273.0819448019683</c:v>
                </c:pt>
                <c:pt idx="6">
                  <c:v>9269.3376617088925</c:v>
                </c:pt>
                <c:pt idx="7">
                  <c:v>8964.2986408001816</c:v>
                </c:pt>
                <c:pt idx="8">
                  <c:v>9217.7192388554995</c:v>
                </c:pt>
                <c:pt idx="9">
                  <c:v>9656.9683014684451</c:v>
                </c:pt>
                <c:pt idx="10">
                  <c:v>9907.0344406316726</c:v>
                </c:pt>
                <c:pt idx="11">
                  <c:v>10348.661668360397</c:v>
                </c:pt>
              </c:numCache>
            </c:numRef>
          </c:val>
          <c:smooth val="0"/>
          <c:extLst>
            <c:ext xmlns:c16="http://schemas.microsoft.com/office/drawing/2014/chart" uri="{C3380CC4-5D6E-409C-BE32-E72D297353CC}">
              <c16:uniqueId val="{00000005-E3DE-45D7-A309-65264CD7F0E5}"/>
            </c:ext>
          </c:extLst>
        </c:ser>
        <c:ser>
          <c:idx val="1"/>
          <c:order val="1"/>
          <c:tx>
            <c:strRef>
              <c:f>'PIVOT TABLE'!$C$18</c:f>
              <c:strCache>
                <c:ptCount val="1"/>
                <c:pt idx="0">
                  <c:v>Sum of Predicted Sales</c:v>
                </c:pt>
              </c:strCache>
            </c:strRef>
          </c:tx>
          <c:spPr>
            <a:ln w="28575" cap="rnd">
              <a:solidFill>
                <a:schemeClr val="accent2"/>
              </a:solidFill>
              <a:round/>
            </a:ln>
            <a:effectLst/>
          </c:spPr>
          <c:marker>
            <c:symbol val="none"/>
          </c:marker>
          <c:cat>
            <c:strRef>
              <c:f>'PIVOT TABLE'!$A$19:$A$30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TABLE'!$C$19:$C$30</c:f>
              <c:numCache>
                <c:formatCode>_-[$$-409]* #,##0.00_ ;_-[$$-409]* \-#,##0.00\ ;_-[$$-409]* "-"??_ ;_-@_ </c:formatCode>
                <c:ptCount val="12"/>
                <c:pt idx="0">
                  <c:v>5997.25</c:v>
                </c:pt>
                <c:pt idx="1">
                  <c:v>6163.0523947693018</c:v>
                </c:pt>
                <c:pt idx="2">
                  <c:v>6313.5988220627187</c:v>
                </c:pt>
                <c:pt idx="3">
                  <c:v>6464.9759989295017</c:v>
                </c:pt>
                <c:pt idx="4">
                  <c:v>6620.5889040324228</c:v>
                </c:pt>
                <c:pt idx="5">
                  <c:v>6770.9844931632233</c:v>
                </c:pt>
                <c:pt idx="6">
                  <c:v>6930.6839280183012</c:v>
                </c:pt>
                <c:pt idx="7">
                  <c:v>7089.0677674879407</c:v>
                </c:pt>
                <c:pt idx="8">
                  <c:v>7269.4630598282802</c:v>
                </c:pt>
                <c:pt idx="9">
                  <c:v>7448.2630813204814</c:v>
                </c:pt>
                <c:pt idx="10">
                  <c:v>7626.3791564471703</c:v>
                </c:pt>
                <c:pt idx="11">
                  <c:v>7804.6356140664093</c:v>
                </c:pt>
              </c:numCache>
            </c:numRef>
          </c:val>
          <c:smooth val="0"/>
          <c:extLst>
            <c:ext xmlns:c16="http://schemas.microsoft.com/office/drawing/2014/chart" uri="{C3380CC4-5D6E-409C-BE32-E72D297353CC}">
              <c16:uniqueId val="{00000006-E3DE-45D7-A309-65264CD7F0E5}"/>
            </c:ext>
          </c:extLst>
        </c:ser>
        <c:dLbls>
          <c:showLegendKey val="0"/>
          <c:showVal val="0"/>
          <c:showCatName val="0"/>
          <c:showSerName val="0"/>
          <c:showPercent val="0"/>
          <c:showBubbleSize val="0"/>
        </c:dLbls>
        <c:smooth val="0"/>
        <c:axId val="1697719664"/>
        <c:axId val="1697714384"/>
      </c:lineChart>
      <c:catAx>
        <c:axId val="169771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14384"/>
        <c:crosses val="autoZero"/>
        <c:auto val="1"/>
        <c:lblAlgn val="ctr"/>
        <c:lblOffset val="100"/>
        <c:noMultiLvlLbl val="0"/>
      </c:catAx>
      <c:valAx>
        <c:axId val="169771438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1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[Sales_Forecast (1).xlsx]PIVOT TABLE!PivotTable13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ForeCast Sheet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c:f>
              <c:strCache>
                <c:ptCount val="1"/>
                <c:pt idx="0">
                  <c:v>Sum of Actual Values</c:v>
                </c:pt>
              </c:strCache>
            </c:strRef>
          </c:tx>
          <c:spPr>
            <a:ln w="28575" cap="rnd">
              <a:solidFill>
                <a:schemeClr val="accent1"/>
              </a:solidFill>
              <a:round/>
            </a:ln>
            <a:effectLst/>
          </c:spPr>
          <c:marker>
            <c:symbol val="none"/>
          </c:marker>
          <c:cat>
            <c:strRef>
              <c:f>'PIVOT TABLE'!$A$34:$A$45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TABLE'!$B$34:$B$45</c:f>
              <c:numCache>
                <c:formatCode>General</c:formatCode>
                <c:ptCount val="12"/>
                <c:pt idx="0">
                  <c:v>8456.6432298840882</c:v>
                </c:pt>
                <c:pt idx="1">
                  <c:v>8815.002781795456</c:v>
                </c:pt>
                <c:pt idx="2">
                  <c:v>9214.9608672554059</c:v>
                </c:pt>
                <c:pt idx="3">
                  <c:v>9269.1458236598501</c:v>
                </c:pt>
                <c:pt idx="4">
                  <c:v>9346.2857370891452</c:v>
                </c:pt>
                <c:pt idx="5">
                  <c:v>9346.1712952540474</c:v>
                </c:pt>
                <c:pt idx="6">
                  <c:v>9259.9937188444201</c:v>
                </c:pt>
                <c:pt idx="7">
                  <c:v>9052.2086382924663</c:v>
                </c:pt>
                <c:pt idx="8">
                  <c:v>9463.1927058486926</c:v>
                </c:pt>
                <c:pt idx="9">
                  <c:v>9859.3015124148878</c:v>
                </c:pt>
                <c:pt idx="10">
                  <c:v>9947.4082561691303</c:v>
                </c:pt>
                <c:pt idx="11">
                  <c:v>11123.754743466649</c:v>
                </c:pt>
              </c:numCache>
            </c:numRef>
          </c:val>
          <c:smooth val="0"/>
          <c:extLst>
            <c:ext xmlns:c16="http://schemas.microsoft.com/office/drawing/2014/chart" uri="{C3380CC4-5D6E-409C-BE32-E72D297353CC}">
              <c16:uniqueId val="{00000000-9980-44FB-9691-28B6F74418E8}"/>
            </c:ext>
          </c:extLst>
        </c:ser>
        <c:ser>
          <c:idx val="1"/>
          <c:order val="1"/>
          <c:tx>
            <c:strRef>
              <c:f>'PIVOT TABLE'!$C$33</c:f>
              <c:strCache>
                <c:ptCount val="1"/>
                <c:pt idx="0">
                  <c:v>Sum of Upper Confidence Bound</c:v>
                </c:pt>
              </c:strCache>
            </c:strRef>
          </c:tx>
          <c:spPr>
            <a:ln w="28575" cap="rnd">
              <a:solidFill>
                <a:schemeClr val="accent2"/>
              </a:solidFill>
              <a:round/>
            </a:ln>
            <a:effectLst/>
          </c:spPr>
          <c:marker>
            <c:symbol val="none"/>
          </c:marker>
          <c:cat>
            <c:strRef>
              <c:f>'PIVOT TABLE'!$A$34:$A$45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TABLE'!$C$34:$C$45</c:f>
              <c:numCache>
                <c:formatCode>General</c:formatCode>
                <c:ptCount val="12"/>
                <c:pt idx="0">
                  <c:v>6662.3113516740796</c:v>
                </c:pt>
                <c:pt idx="1">
                  <c:v>6789.5236352114289</c:v>
                </c:pt>
                <c:pt idx="2">
                  <c:v>6913.793848583563</c:v>
                </c:pt>
                <c:pt idx="3">
                  <c:v>7035.7501741737942</c:v>
                </c:pt>
                <c:pt idx="4">
                  <c:v>7155.8112923935005</c:v>
                </c:pt>
                <c:pt idx="5">
                  <c:v>7274.274788012146</c:v>
                </c:pt>
                <c:pt idx="6">
                  <c:v>7391.3623819438753</c:v>
                </c:pt>
                <c:pt idx="7">
                  <c:v>7507.2453213762165</c:v>
                </c:pt>
                <c:pt idx="8">
                  <c:v>7622.0596661123855</c:v>
                </c:pt>
                <c:pt idx="9">
                  <c:v>7735.9160118424279</c:v>
                </c:pt>
                <c:pt idx="10">
                  <c:v>7848.9059554128335</c:v>
                </c:pt>
                <c:pt idx="11">
                  <c:v>9506.4030177157474</c:v>
                </c:pt>
              </c:numCache>
            </c:numRef>
          </c:val>
          <c:smooth val="0"/>
          <c:extLst>
            <c:ext xmlns:c16="http://schemas.microsoft.com/office/drawing/2014/chart" uri="{C3380CC4-5D6E-409C-BE32-E72D297353CC}">
              <c16:uniqueId val="{00000001-9980-44FB-9691-28B6F74418E8}"/>
            </c:ext>
          </c:extLst>
        </c:ser>
        <c:ser>
          <c:idx val="2"/>
          <c:order val="2"/>
          <c:tx>
            <c:strRef>
              <c:f>'PIVOT TABLE'!$D$33</c:f>
              <c:strCache>
                <c:ptCount val="1"/>
                <c:pt idx="0">
                  <c:v>Sum of Forecast</c:v>
                </c:pt>
              </c:strCache>
            </c:strRef>
          </c:tx>
          <c:spPr>
            <a:ln w="28575" cap="rnd">
              <a:solidFill>
                <a:schemeClr val="accent3"/>
              </a:solidFill>
              <a:round/>
            </a:ln>
            <a:effectLst/>
          </c:spPr>
          <c:marker>
            <c:symbol val="none"/>
          </c:marker>
          <c:cat>
            <c:strRef>
              <c:f>'PIVOT TABLE'!$A$34:$A$45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TABLE'!$D$34:$D$45</c:f>
              <c:numCache>
                <c:formatCode>General</c:formatCode>
                <c:ptCount val="12"/>
                <c:pt idx="0">
                  <c:v>5405.1528767376485</c:v>
                </c:pt>
                <c:pt idx="1">
                  <c:v>5481.1467808797734</c:v>
                </c:pt>
                <c:pt idx="2">
                  <c:v>5557.1406850218973</c:v>
                </c:pt>
                <c:pt idx="3">
                  <c:v>5633.1345891640212</c:v>
                </c:pt>
                <c:pt idx="4">
                  <c:v>5709.1284933061461</c:v>
                </c:pt>
                <c:pt idx="5">
                  <c:v>5785.1223974482709</c:v>
                </c:pt>
                <c:pt idx="6">
                  <c:v>5861.1163015903949</c:v>
                </c:pt>
                <c:pt idx="7">
                  <c:v>5937.1102057325188</c:v>
                </c:pt>
                <c:pt idx="8">
                  <c:v>6013.1041098746446</c:v>
                </c:pt>
                <c:pt idx="9">
                  <c:v>6089.0980140167685</c:v>
                </c:pt>
                <c:pt idx="10">
                  <c:v>6165.0919181588924</c:v>
                </c:pt>
                <c:pt idx="11">
                  <c:v>7786.3822860561768</c:v>
                </c:pt>
              </c:numCache>
            </c:numRef>
          </c:val>
          <c:smooth val="0"/>
          <c:extLst>
            <c:ext xmlns:c16="http://schemas.microsoft.com/office/drawing/2014/chart" uri="{C3380CC4-5D6E-409C-BE32-E72D297353CC}">
              <c16:uniqueId val="{00000002-9980-44FB-9691-28B6F74418E8}"/>
            </c:ext>
          </c:extLst>
        </c:ser>
        <c:ser>
          <c:idx val="3"/>
          <c:order val="3"/>
          <c:tx>
            <c:strRef>
              <c:f>'PIVOT TABLE'!$E$33</c:f>
              <c:strCache>
                <c:ptCount val="1"/>
                <c:pt idx="0">
                  <c:v>Sum of Lower Confidence Bound</c:v>
                </c:pt>
              </c:strCache>
            </c:strRef>
          </c:tx>
          <c:spPr>
            <a:ln w="28575" cap="rnd">
              <a:solidFill>
                <a:schemeClr val="accent4"/>
              </a:solidFill>
              <a:round/>
            </a:ln>
            <a:effectLst/>
          </c:spPr>
          <c:marker>
            <c:symbol val="none"/>
          </c:marker>
          <c:cat>
            <c:strRef>
              <c:f>'PIVOT TABLE'!$A$34:$A$45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TABLE'!$E$34:$E$45</c:f>
              <c:numCache>
                <c:formatCode>General</c:formatCode>
                <c:ptCount val="12"/>
                <c:pt idx="0">
                  <c:v>4147.9944018012175</c:v>
                </c:pt>
                <c:pt idx="1">
                  <c:v>4172.7699265481169</c:v>
                </c:pt>
                <c:pt idx="2">
                  <c:v>4200.4875214602325</c:v>
                </c:pt>
                <c:pt idx="3">
                  <c:v>4230.5190041542483</c:v>
                </c:pt>
                <c:pt idx="4">
                  <c:v>4262.4456942187908</c:v>
                </c:pt>
                <c:pt idx="5">
                  <c:v>4295.9700068843949</c:v>
                </c:pt>
                <c:pt idx="6">
                  <c:v>4330.8702212369153</c:v>
                </c:pt>
                <c:pt idx="7">
                  <c:v>4366.975090088823</c:v>
                </c:pt>
                <c:pt idx="8">
                  <c:v>4404.1485536369019</c:v>
                </c:pt>
                <c:pt idx="9">
                  <c:v>4442.2800161911073</c:v>
                </c:pt>
                <c:pt idx="10">
                  <c:v>4481.2778809049514</c:v>
                </c:pt>
                <c:pt idx="11">
                  <c:v>6066.3615543966062</c:v>
                </c:pt>
              </c:numCache>
            </c:numRef>
          </c:val>
          <c:smooth val="0"/>
          <c:extLst>
            <c:ext xmlns:c16="http://schemas.microsoft.com/office/drawing/2014/chart" uri="{C3380CC4-5D6E-409C-BE32-E72D297353CC}">
              <c16:uniqueId val="{00000003-9980-44FB-9691-28B6F74418E8}"/>
            </c:ext>
          </c:extLst>
        </c:ser>
        <c:dLbls>
          <c:showLegendKey val="0"/>
          <c:showVal val="0"/>
          <c:showCatName val="0"/>
          <c:showSerName val="0"/>
          <c:showPercent val="0"/>
          <c:showBubbleSize val="0"/>
        </c:dLbls>
        <c:smooth val="0"/>
        <c:axId val="1700431600"/>
        <c:axId val="1700432080"/>
      </c:lineChart>
      <c:catAx>
        <c:axId val="170043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432080"/>
        <c:crosses val="autoZero"/>
        <c:auto val="1"/>
        <c:lblAlgn val="ctr"/>
        <c:lblOffset val="100"/>
        <c:noMultiLvlLbl val="0"/>
      </c:catAx>
      <c:valAx>
        <c:axId val="170043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43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 Sheet'!$D$1</c:f>
              <c:strCache>
                <c:ptCount val="1"/>
                <c:pt idx="0">
                  <c:v>Actual Values</c:v>
                </c:pt>
              </c:strCache>
            </c:strRef>
          </c:tx>
          <c:spPr>
            <a:ln w="28575" cap="rnd">
              <a:solidFill>
                <a:schemeClr val="accent1"/>
              </a:solidFill>
              <a:round/>
            </a:ln>
            <a:effectLst/>
          </c:spPr>
          <c:marker>
            <c:symbol val="none"/>
          </c:marker>
          <c:val>
            <c:numRef>
              <c:f>'ForeCast Sheet'!$D$2:$D$30</c:f>
              <c:numCache>
                <c:formatCode>General</c:formatCode>
                <c:ptCount val="29"/>
                <c:pt idx="0">
                  <c:v>1002</c:v>
                </c:pt>
                <c:pt idx="1">
                  <c:v>1238.722712624038</c:v>
                </c:pt>
                <c:pt idx="2">
                  <c:v>1282.4048206570619</c:v>
                </c:pt>
                <c:pt idx="3">
                  <c:v>1285.227184736834</c:v>
                </c:pt>
                <c:pt idx="4">
                  <c:v>1401.486079315689</c:v>
                </c:pt>
                <c:pt idx="5">
                  <c:v>1343.491033537797</c:v>
                </c:pt>
                <c:pt idx="6">
                  <c:v>1412.9292810764559</c:v>
                </c:pt>
                <c:pt idx="7">
                  <c:v>1202.442949541505</c:v>
                </c:pt>
                <c:pt idx="8">
                  <c:v>1275.237302632567</c:v>
                </c:pt>
                <c:pt idx="9">
                  <c:v>1337.0957619321271</c:v>
                </c:pt>
                <c:pt idx="10">
                  <c:v>1389.062274934965</c:v>
                </c:pt>
                <c:pt idx="11">
                  <c:v>1545.2964637551599</c:v>
                </c:pt>
                <c:pt idx="12">
                  <c:v>1737.425664674013</c:v>
                </c:pt>
                <c:pt idx="13">
                  <c:v>1873.444888045085</c:v>
                </c:pt>
                <c:pt idx="14">
                  <c:v>1993.211303259031</c:v>
                </c:pt>
                <c:pt idx="15">
                  <c:v>2103.1284395792218</c:v>
                </c:pt>
                <c:pt idx="16">
                  <c:v>2088.844687051193</c:v>
                </c:pt>
                <c:pt idx="17">
                  <c:v>2073.6359405419071</c:v>
                </c:pt>
                <c:pt idx="18">
                  <c:v>1927.3640594580941</c:v>
                </c:pt>
                <c:pt idx="19">
                  <c:v>1842.155312948807</c:v>
                </c:pt>
                <c:pt idx="20">
                  <c:v>1934.871560420778</c:v>
                </c:pt>
                <c:pt idx="21">
                  <c:v>2066.788696740969</c:v>
                </c:pt>
                <c:pt idx="22">
                  <c:v>2062.555111954915</c:v>
                </c:pt>
                <c:pt idx="23">
                  <c:v>2307.5743353259868</c:v>
                </c:pt>
                <c:pt idx="24">
                  <c:v>2671.937725065035</c:v>
                </c:pt>
                <c:pt idx="25">
                  <c:v>2603.9042380678729</c:v>
                </c:pt>
                <c:pt idx="26">
                  <c:v>2786.7626973674328</c:v>
                </c:pt>
                <c:pt idx="27">
                  <c:v>2674.5570504584948</c:v>
                </c:pt>
                <c:pt idx="28">
                  <c:v>2596.0707189235441</c:v>
                </c:pt>
              </c:numCache>
            </c:numRef>
          </c:val>
          <c:smooth val="0"/>
          <c:extLst>
            <c:ext xmlns:c16="http://schemas.microsoft.com/office/drawing/2014/chart" uri="{C3380CC4-5D6E-409C-BE32-E72D297353CC}">
              <c16:uniqueId val="{00000000-FE56-4461-B45D-10094F314CB1}"/>
            </c:ext>
          </c:extLst>
        </c:ser>
        <c:ser>
          <c:idx val="1"/>
          <c:order val="1"/>
          <c:tx>
            <c:strRef>
              <c:f>'ForeCast Sheet'!$E$1</c:f>
              <c:strCache>
                <c:ptCount val="1"/>
                <c:pt idx="0">
                  <c:v>Forecast</c:v>
                </c:pt>
              </c:strCache>
            </c:strRef>
          </c:tx>
          <c:spPr>
            <a:ln w="25400" cap="rnd">
              <a:solidFill>
                <a:schemeClr val="accent2"/>
              </a:solidFill>
              <a:round/>
            </a:ln>
            <a:effectLst/>
          </c:spPr>
          <c:marker>
            <c:symbol val="none"/>
          </c:marker>
          <c:cat>
            <c:numRef>
              <c:f>'ForeCast Sheet'!$A$2:$A$30</c:f>
              <c:numCache>
                <c:formatCode>m/d/yyyy</c:formatCode>
                <c:ptCount val="29"/>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numCache>
            </c:numRef>
          </c:cat>
          <c:val>
            <c:numRef>
              <c:f>'ForeCast Sheet'!$E$2:$E$30</c:f>
              <c:numCache>
                <c:formatCode>General</c:formatCode>
                <c:ptCount val="29"/>
                <c:pt idx="11">
                  <c:v>1545.2964637551599</c:v>
                </c:pt>
                <c:pt idx="12">
                  <c:v>1497.7420090107184</c:v>
                </c:pt>
                <c:pt idx="13">
                  <c:v>1523.0733103914267</c:v>
                </c:pt>
                <c:pt idx="14">
                  <c:v>1548.4046117721348</c:v>
                </c:pt>
                <c:pt idx="15">
                  <c:v>1573.7359131528428</c:v>
                </c:pt>
                <c:pt idx="16">
                  <c:v>1599.0672145335511</c:v>
                </c:pt>
                <c:pt idx="17">
                  <c:v>1624.3985159142592</c:v>
                </c:pt>
                <c:pt idx="18">
                  <c:v>1649.7298172949672</c:v>
                </c:pt>
                <c:pt idx="19">
                  <c:v>1675.0611186756755</c:v>
                </c:pt>
                <c:pt idx="20">
                  <c:v>1700.3924200563836</c:v>
                </c:pt>
                <c:pt idx="21">
                  <c:v>1725.7237214370919</c:v>
                </c:pt>
                <c:pt idx="22">
                  <c:v>1751.0550228177999</c:v>
                </c:pt>
                <c:pt idx="23">
                  <c:v>1776.386324198508</c:v>
                </c:pt>
                <c:pt idx="24">
                  <c:v>1801.7176255792162</c:v>
                </c:pt>
                <c:pt idx="25">
                  <c:v>1827.0489269599243</c:v>
                </c:pt>
                <c:pt idx="26">
                  <c:v>1852.3802283406326</c:v>
                </c:pt>
                <c:pt idx="27">
                  <c:v>1877.7115297213406</c:v>
                </c:pt>
                <c:pt idx="28">
                  <c:v>1903.0428311020487</c:v>
                </c:pt>
              </c:numCache>
            </c:numRef>
          </c:val>
          <c:smooth val="0"/>
          <c:extLst>
            <c:ext xmlns:c16="http://schemas.microsoft.com/office/drawing/2014/chart" uri="{C3380CC4-5D6E-409C-BE32-E72D297353CC}">
              <c16:uniqueId val="{00000001-FE56-4461-B45D-10094F314CB1}"/>
            </c:ext>
          </c:extLst>
        </c:ser>
        <c:ser>
          <c:idx val="2"/>
          <c:order val="2"/>
          <c:tx>
            <c:strRef>
              <c:f>'ForeCast Sheet'!$F$1</c:f>
              <c:strCache>
                <c:ptCount val="1"/>
                <c:pt idx="0">
                  <c:v>Lower Confidence Bound</c:v>
                </c:pt>
              </c:strCache>
            </c:strRef>
          </c:tx>
          <c:spPr>
            <a:ln w="12700" cap="rnd">
              <a:solidFill>
                <a:srgbClr val="C0504D"/>
              </a:solidFill>
              <a:prstDash val="solid"/>
              <a:round/>
            </a:ln>
            <a:effectLst/>
          </c:spPr>
          <c:marker>
            <c:symbol val="none"/>
          </c:marker>
          <c:cat>
            <c:numRef>
              <c:f>'ForeCast Sheet'!$A$2:$A$30</c:f>
              <c:numCache>
                <c:formatCode>m/d/yyyy</c:formatCode>
                <c:ptCount val="29"/>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numCache>
            </c:numRef>
          </c:cat>
          <c:val>
            <c:numRef>
              <c:f>'ForeCast Sheet'!$F$2:$F$30</c:f>
              <c:numCache>
                <c:formatCode>General</c:formatCode>
                <c:ptCount val="29"/>
                <c:pt idx="11" formatCode="0.00">
                  <c:v>1545.2964637551599</c:v>
                </c:pt>
                <c:pt idx="12" formatCode="0.00">
                  <c:v>1278.0483434288012</c:v>
                </c:pt>
                <c:pt idx="13" formatCode="0.00">
                  <c:v>1277.3499965951414</c:v>
                </c:pt>
                <c:pt idx="14" formatCode="0.00">
                  <c:v>1279.0665392835745</c:v>
                </c:pt>
                <c:pt idx="15" formatCode="0.00">
                  <c:v>1282.6095586709641</c:v>
                </c:pt>
                <c:pt idx="16" formatCode="0.00">
                  <c:v>1287.5953628040445</c:v>
                </c:pt>
                <c:pt idx="17" formatCode="0.00">
                  <c:v>1293.757359582861</c:v>
                </c:pt>
                <c:pt idx="18" formatCode="0.00">
                  <c:v>1300.9014492891656</c:v>
                </c:pt>
                <c:pt idx="19" formatCode="0.00">
                  <c:v>1308.8811367723747</c:v>
                </c:pt>
                <c:pt idx="20" formatCode="0.00">
                  <c:v>1317.5826536526126</c:v>
                </c:pt>
                <c:pt idx="21" formatCode="0.00">
                  <c:v>1326.9155705945741</c:v>
                </c:pt>
                <c:pt idx="22" formatCode="0.00">
                  <c:v>1336.8066100866572</c:v>
                </c:pt>
                <c:pt idx="23" formatCode="0.00">
                  <c:v>1347.1954195881572</c:v>
                </c:pt>
                <c:pt idx="24" formatCode="0.00">
                  <c:v>1358.0315956447791</c:v>
                </c:pt>
                <c:pt idx="25" formatCode="0.00">
                  <c:v>1369.2725343214688</c:v>
                </c:pt>
                <c:pt idx="26" formatCode="0.00">
                  <c:v>1380.8818437992322</c:v>
                </c:pt>
                <c:pt idx="27" formatCode="0.00">
                  <c:v>1392.8281493154802</c:v>
                </c:pt>
                <c:pt idx="28" formatCode="0.00">
                  <c:v>1405.0841781059564</c:v>
                </c:pt>
              </c:numCache>
            </c:numRef>
          </c:val>
          <c:smooth val="0"/>
          <c:extLst>
            <c:ext xmlns:c16="http://schemas.microsoft.com/office/drawing/2014/chart" uri="{C3380CC4-5D6E-409C-BE32-E72D297353CC}">
              <c16:uniqueId val="{00000002-FE56-4461-B45D-10094F314CB1}"/>
            </c:ext>
          </c:extLst>
        </c:ser>
        <c:ser>
          <c:idx val="3"/>
          <c:order val="3"/>
          <c:tx>
            <c:strRef>
              <c:f>'ForeCast Sheet'!$G$1</c:f>
              <c:strCache>
                <c:ptCount val="1"/>
                <c:pt idx="0">
                  <c:v>Upper Confidence Bound</c:v>
                </c:pt>
              </c:strCache>
            </c:strRef>
          </c:tx>
          <c:spPr>
            <a:ln w="12700" cap="rnd">
              <a:solidFill>
                <a:srgbClr val="C0504D"/>
              </a:solidFill>
              <a:prstDash val="solid"/>
              <a:round/>
            </a:ln>
            <a:effectLst/>
          </c:spPr>
          <c:marker>
            <c:symbol val="none"/>
          </c:marker>
          <c:cat>
            <c:numRef>
              <c:f>'ForeCast Sheet'!$A$2:$A$30</c:f>
              <c:numCache>
                <c:formatCode>m/d/yyyy</c:formatCode>
                <c:ptCount val="29"/>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numCache>
            </c:numRef>
          </c:cat>
          <c:val>
            <c:numRef>
              <c:f>'ForeCast Sheet'!$G$2:$G$30</c:f>
              <c:numCache>
                <c:formatCode>General</c:formatCode>
                <c:ptCount val="29"/>
                <c:pt idx="11" formatCode="0.00">
                  <c:v>1545.2964637551599</c:v>
                </c:pt>
                <c:pt idx="12" formatCode="0.00">
                  <c:v>1717.4356745926357</c:v>
                </c:pt>
                <c:pt idx="13" formatCode="0.00">
                  <c:v>1768.796624187712</c:v>
                </c:pt>
                <c:pt idx="14" formatCode="0.00">
                  <c:v>1817.7426842606951</c:v>
                </c:pt>
                <c:pt idx="15" formatCode="0.00">
                  <c:v>1864.8622676347215</c:v>
                </c:pt>
                <c:pt idx="16" formatCode="0.00">
                  <c:v>1910.5390662630577</c:v>
                </c:pt>
                <c:pt idx="17" formatCode="0.00">
                  <c:v>1955.0396722456574</c:v>
                </c:pt>
                <c:pt idx="18" formatCode="0.00">
                  <c:v>1998.5581853007689</c:v>
                </c:pt>
                <c:pt idx="19" formatCode="0.00">
                  <c:v>2041.2411005789763</c:v>
                </c:pt>
                <c:pt idx="20" formatCode="0.00">
                  <c:v>2083.2021864601547</c:v>
                </c:pt>
                <c:pt idx="21" formatCode="0.00">
                  <c:v>2124.5318722796096</c:v>
                </c:pt>
                <c:pt idx="22" formatCode="0.00">
                  <c:v>2165.3034355489426</c:v>
                </c:pt>
                <c:pt idx="23" formatCode="0.00">
                  <c:v>2205.5772288088588</c:v>
                </c:pt>
                <c:pt idx="24" formatCode="0.00">
                  <c:v>2245.4036555136536</c:v>
                </c:pt>
                <c:pt idx="25" formatCode="0.00">
                  <c:v>2284.8253195983798</c:v>
                </c:pt>
                <c:pt idx="26" formatCode="0.00">
                  <c:v>2323.8786128820329</c:v>
                </c:pt>
                <c:pt idx="27" formatCode="0.00">
                  <c:v>2362.5949101272008</c:v>
                </c:pt>
                <c:pt idx="28" formatCode="0.00">
                  <c:v>2401.0014840981407</c:v>
                </c:pt>
              </c:numCache>
            </c:numRef>
          </c:val>
          <c:smooth val="0"/>
          <c:extLst>
            <c:ext xmlns:c16="http://schemas.microsoft.com/office/drawing/2014/chart" uri="{C3380CC4-5D6E-409C-BE32-E72D297353CC}">
              <c16:uniqueId val="{00000003-FE56-4461-B45D-10094F314CB1}"/>
            </c:ext>
          </c:extLst>
        </c:ser>
        <c:dLbls>
          <c:showLegendKey val="0"/>
          <c:showVal val="0"/>
          <c:showCatName val="0"/>
          <c:showSerName val="0"/>
          <c:showPercent val="0"/>
          <c:showBubbleSize val="0"/>
        </c:dLbls>
        <c:smooth val="0"/>
        <c:axId val="278320559"/>
        <c:axId val="278329679"/>
      </c:lineChart>
      <c:catAx>
        <c:axId val="278320559"/>
        <c:scaling>
          <c:orientation val="minMax"/>
        </c:scaling>
        <c:delete val="0"/>
        <c:axPos val="b"/>
        <c:numFmt formatCode="[$-809]dd\ mmmm\ 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329679"/>
        <c:crosses val="autoZero"/>
        <c:auto val="1"/>
        <c:lblAlgn val="ctr"/>
        <c:lblOffset val="100"/>
        <c:noMultiLvlLbl val="0"/>
      </c:catAx>
      <c:valAx>
        <c:axId val="27832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32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 Sheet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952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952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952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952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952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42297387116661E-2"/>
          <c:y val="0.10873532247319345"/>
          <c:w val="0.55977728520840875"/>
          <c:h val="0.79037346897310412"/>
        </c:manualLayout>
      </c:layout>
      <c:lineChart>
        <c:grouping val="standard"/>
        <c:varyColors val="0"/>
        <c:ser>
          <c:idx val="0"/>
          <c:order val="0"/>
          <c:tx>
            <c:v>Sum of Actual Values</c:v>
          </c:tx>
          <c:spPr>
            <a:ln w="28575" cap="rnd">
              <a:solidFill>
                <a:schemeClr val="accent1"/>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8456.6432298840882</c:v>
              </c:pt>
              <c:pt idx="1">
                <c:v>8815.002781795456</c:v>
              </c:pt>
              <c:pt idx="2">
                <c:v>9214.9608672554059</c:v>
              </c:pt>
              <c:pt idx="3">
                <c:v>9269.1458236598501</c:v>
              </c:pt>
              <c:pt idx="4">
                <c:v>9346.2857370891452</c:v>
              </c:pt>
              <c:pt idx="5">
                <c:v>9346.1712952540474</c:v>
              </c:pt>
              <c:pt idx="6">
                <c:v>9259.9937188444201</c:v>
              </c:pt>
              <c:pt idx="7">
                <c:v>9052.2086382924663</c:v>
              </c:pt>
              <c:pt idx="8">
                <c:v>9463.1927058486926</c:v>
              </c:pt>
              <c:pt idx="9">
                <c:v>9859.3015124148878</c:v>
              </c:pt>
              <c:pt idx="10">
                <c:v>9947.4082561691303</c:v>
              </c:pt>
              <c:pt idx="11">
                <c:v>11123.754743466649</c:v>
              </c:pt>
            </c:numLit>
          </c:val>
          <c:smooth val="0"/>
          <c:extLst>
            <c:ext xmlns:c16="http://schemas.microsoft.com/office/drawing/2014/chart" uri="{C3380CC4-5D6E-409C-BE32-E72D297353CC}">
              <c16:uniqueId val="{00000000-A122-4756-B644-BAE2BA9B8522}"/>
            </c:ext>
          </c:extLst>
        </c:ser>
        <c:ser>
          <c:idx val="1"/>
          <c:order val="1"/>
          <c:tx>
            <c:v>Sum of Forecast</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5405.1528767376485</c:v>
              </c:pt>
              <c:pt idx="1">
                <c:v>5481.1467808797734</c:v>
              </c:pt>
              <c:pt idx="2">
                <c:v>5557.1406850218973</c:v>
              </c:pt>
              <c:pt idx="3">
                <c:v>5633.1345891640212</c:v>
              </c:pt>
              <c:pt idx="4">
                <c:v>5709.1284933061461</c:v>
              </c:pt>
              <c:pt idx="5">
                <c:v>5785.1223974482709</c:v>
              </c:pt>
              <c:pt idx="6">
                <c:v>5861.1163015903949</c:v>
              </c:pt>
              <c:pt idx="7">
                <c:v>5937.1102057325188</c:v>
              </c:pt>
              <c:pt idx="8">
                <c:v>6013.1041098746446</c:v>
              </c:pt>
              <c:pt idx="9">
                <c:v>6089.0980140167685</c:v>
              </c:pt>
              <c:pt idx="10">
                <c:v>6165.0919181588924</c:v>
              </c:pt>
              <c:pt idx="11">
                <c:v>7786.3822860561768</c:v>
              </c:pt>
            </c:numLit>
          </c:val>
          <c:smooth val="0"/>
          <c:extLst>
            <c:ext xmlns:c16="http://schemas.microsoft.com/office/drawing/2014/chart" uri="{C3380CC4-5D6E-409C-BE32-E72D297353CC}">
              <c16:uniqueId val="{00000001-A122-4756-B644-BAE2BA9B8522}"/>
            </c:ext>
          </c:extLst>
        </c:ser>
        <c:ser>
          <c:idx val="2"/>
          <c:order val="2"/>
          <c:tx>
            <c:v>Sum of Lower Confidence Bound</c:v>
          </c:tx>
          <c:spPr>
            <a:ln w="9525" cap="rnd">
              <a:solidFill>
                <a:srgbClr val="C00000"/>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4147.9944018012175</c:v>
              </c:pt>
              <c:pt idx="1">
                <c:v>4172.7699265481169</c:v>
              </c:pt>
              <c:pt idx="2">
                <c:v>4200.4875214602325</c:v>
              </c:pt>
              <c:pt idx="3">
                <c:v>4230.5190041542483</c:v>
              </c:pt>
              <c:pt idx="4">
                <c:v>4262.4456942187908</c:v>
              </c:pt>
              <c:pt idx="5">
                <c:v>4295.9700068843949</c:v>
              </c:pt>
              <c:pt idx="6">
                <c:v>4330.8702212369153</c:v>
              </c:pt>
              <c:pt idx="7">
                <c:v>4366.975090088823</c:v>
              </c:pt>
              <c:pt idx="8">
                <c:v>4404.1485536369019</c:v>
              </c:pt>
              <c:pt idx="9">
                <c:v>4442.2800161911073</c:v>
              </c:pt>
              <c:pt idx="10">
                <c:v>4481.2778809049514</c:v>
              </c:pt>
              <c:pt idx="11">
                <c:v>6066.3615543966062</c:v>
              </c:pt>
            </c:numLit>
          </c:val>
          <c:smooth val="0"/>
          <c:extLst>
            <c:ext xmlns:c16="http://schemas.microsoft.com/office/drawing/2014/chart" uri="{C3380CC4-5D6E-409C-BE32-E72D297353CC}">
              <c16:uniqueId val="{00000002-A122-4756-B644-BAE2BA9B8522}"/>
            </c:ext>
          </c:extLst>
        </c:ser>
        <c:ser>
          <c:idx val="3"/>
          <c:order val="3"/>
          <c:tx>
            <c:v>Sum of Upper Confidence Bound</c:v>
          </c:tx>
          <c:spPr>
            <a:ln w="9525" cap="rnd">
              <a:solidFill>
                <a:srgbClr val="C00000"/>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6662.3113516740796</c:v>
              </c:pt>
              <c:pt idx="1">
                <c:v>6789.5236352114289</c:v>
              </c:pt>
              <c:pt idx="2">
                <c:v>6913.793848583563</c:v>
              </c:pt>
              <c:pt idx="3">
                <c:v>7035.7501741737942</c:v>
              </c:pt>
              <c:pt idx="4">
                <c:v>7155.8112923935005</c:v>
              </c:pt>
              <c:pt idx="5">
                <c:v>7274.274788012146</c:v>
              </c:pt>
              <c:pt idx="6">
                <c:v>7391.3623819438753</c:v>
              </c:pt>
              <c:pt idx="7">
                <c:v>7507.2453213762165</c:v>
              </c:pt>
              <c:pt idx="8">
                <c:v>7622.0596661123855</c:v>
              </c:pt>
              <c:pt idx="9">
                <c:v>7735.9160118424279</c:v>
              </c:pt>
              <c:pt idx="10">
                <c:v>7848.9059554128335</c:v>
              </c:pt>
              <c:pt idx="11">
                <c:v>9506.4030177157474</c:v>
              </c:pt>
            </c:numLit>
          </c:val>
          <c:smooth val="0"/>
          <c:extLst>
            <c:ext xmlns:c16="http://schemas.microsoft.com/office/drawing/2014/chart" uri="{C3380CC4-5D6E-409C-BE32-E72D297353CC}">
              <c16:uniqueId val="{00000003-A122-4756-B644-BAE2BA9B8522}"/>
            </c:ext>
          </c:extLst>
        </c:ser>
        <c:dLbls>
          <c:showLegendKey val="0"/>
          <c:showVal val="0"/>
          <c:showCatName val="0"/>
          <c:showSerName val="0"/>
          <c:showPercent val="0"/>
          <c:showBubbleSize val="0"/>
        </c:dLbls>
        <c:smooth val="0"/>
        <c:axId val="279321263"/>
        <c:axId val="412583903"/>
      </c:lineChart>
      <c:catAx>
        <c:axId val="27932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83903"/>
        <c:crosses val="autoZero"/>
        <c:auto val="1"/>
        <c:lblAlgn val="ctr"/>
        <c:lblOffset val="100"/>
        <c:noMultiLvlLbl val="0"/>
      </c:catAx>
      <c:valAx>
        <c:axId val="41258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2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[Sales_Forecast (1).xlsx]PIVOT TABLE!PivotTable12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Moving Average Forecasting</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a:solidFill>
              <a:schemeClr val="tx2">
                <a:lumMod val="60000"/>
                <a:lumOff val="40000"/>
              </a:schemeClr>
            </a:solidFill>
          </a:ln>
        </c:spPr>
        <c:marker>
          <c:symbol val="none"/>
        </c:marker>
        <c:dLbl>
          <c:idx val="0"/>
          <c:delete val="1"/>
          <c:extLst>
            <c:ext xmlns:c15="http://schemas.microsoft.com/office/drawing/2012/chart" uri="{CE6537A1-D6FC-4f65-9D91-7224C49458BB}"/>
          </c:extLst>
        </c:dLbl>
      </c:pivotFmt>
      <c:pivotFmt>
        <c:idx val="7"/>
        <c:spPr>
          <a:ln>
            <a:solidFill>
              <a:srgbClr val="C0000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2"/>
          <c:order val="0"/>
          <c:tx>
            <c:strRef>
              <c:f>'PIVOT TABLE'!$B$18</c:f>
              <c:strCache>
                <c:ptCount val="1"/>
                <c:pt idx="0">
                  <c:v>Sum of Actual Sales</c:v>
                </c:pt>
              </c:strCache>
            </c:strRef>
          </c:tx>
          <c:spPr>
            <a:ln>
              <a:solidFill>
                <a:schemeClr val="tx2">
                  <a:lumMod val="60000"/>
                  <a:lumOff val="40000"/>
                </a:schemeClr>
              </a:solidFill>
            </a:ln>
          </c:spPr>
          <c:marker>
            <c:symbol val="none"/>
          </c:marker>
          <c:cat>
            <c:strRef>
              <c:f>'PIVOT TABLE'!$A$19:$A$30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TABLE'!$B$19:$B$30</c:f>
              <c:numCache>
                <c:formatCode>_-[$$-409]* #,##0.00_ ;_-[$$-409]* \-#,##0.00\ ;_-[$$-409]* "-"??_ ;_-@_ </c:formatCode>
                <c:ptCount val="12"/>
                <c:pt idx="0">
                  <c:v>8263.7579381504729</c:v>
                </c:pt>
                <c:pt idx="1">
                  <c:v>8829.3851658791973</c:v>
                </c:pt>
                <c:pt idx="2">
                  <c:v>8978.4513050424248</c:v>
                </c:pt>
                <c:pt idx="3">
                  <c:v>9327.7003676553686</c:v>
                </c:pt>
                <c:pt idx="4">
                  <c:v>9371.1209657106774</c:v>
                </c:pt>
                <c:pt idx="5">
                  <c:v>9273.0819448019683</c:v>
                </c:pt>
                <c:pt idx="6">
                  <c:v>9269.3376617088925</c:v>
                </c:pt>
                <c:pt idx="7">
                  <c:v>8964.2986408001816</c:v>
                </c:pt>
                <c:pt idx="8">
                  <c:v>9217.7192388554995</c:v>
                </c:pt>
                <c:pt idx="9">
                  <c:v>9656.9683014684451</c:v>
                </c:pt>
                <c:pt idx="10">
                  <c:v>9907.0344406316726</c:v>
                </c:pt>
                <c:pt idx="11">
                  <c:v>10348.661668360397</c:v>
                </c:pt>
              </c:numCache>
            </c:numRef>
          </c:val>
          <c:smooth val="0"/>
          <c:extLst>
            <c:ext xmlns:c16="http://schemas.microsoft.com/office/drawing/2014/chart" uri="{C3380CC4-5D6E-409C-BE32-E72D297353CC}">
              <c16:uniqueId val="{00000006-877A-45DF-A933-3C056860354B}"/>
            </c:ext>
          </c:extLst>
        </c:ser>
        <c:ser>
          <c:idx val="3"/>
          <c:order val="1"/>
          <c:tx>
            <c:strRef>
              <c:f>'PIVOT TABLE'!$C$18</c:f>
              <c:strCache>
                <c:ptCount val="1"/>
                <c:pt idx="0">
                  <c:v>Sum of Predicted Sales</c:v>
                </c:pt>
              </c:strCache>
            </c:strRef>
          </c:tx>
          <c:spPr>
            <a:ln>
              <a:solidFill>
                <a:srgbClr val="C00000"/>
              </a:solidFill>
            </a:ln>
          </c:spPr>
          <c:marker>
            <c:symbol val="none"/>
          </c:marker>
          <c:cat>
            <c:strRef>
              <c:f>'PIVOT TABLE'!$A$19:$A$30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TABLE'!$C$19:$C$30</c:f>
              <c:numCache>
                <c:formatCode>_-[$$-409]* #,##0.00_ ;_-[$$-409]* \-#,##0.00\ ;_-[$$-409]* "-"??_ ;_-@_ </c:formatCode>
                <c:ptCount val="12"/>
                <c:pt idx="0">
                  <c:v>5997.25</c:v>
                </c:pt>
                <c:pt idx="1">
                  <c:v>6163.0523947693018</c:v>
                </c:pt>
                <c:pt idx="2">
                  <c:v>6313.5988220627187</c:v>
                </c:pt>
                <c:pt idx="3">
                  <c:v>6464.9759989295017</c:v>
                </c:pt>
                <c:pt idx="4">
                  <c:v>6620.5889040324228</c:v>
                </c:pt>
                <c:pt idx="5">
                  <c:v>6770.9844931632233</c:v>
                </c:pt>
                <c:pt idx="6">
                  <c:v>6930.6839280183012</c:v>
                </c:pt>
                <c:pt idx="7">
                  <c:v>7089.0677674879407</c:v>
                </c:pt>
                <c:pt idx="8">
                  <c:v>7269.4630598282802</c:v>
                </c:pt>
                <c:pt idx="9">
                  <c:v>7448.2630813204814</c:v>
                </c:pt>
                <c:pt idx="10">
                  <c:v>7626.3791564471703</c:v>
                </c:pt>
                <c:pt idx="11">
                  <c:v>7804.6356140664093</c:v>
                </c:pt>
              </c:numCache>
            </c:numRef>
          </c:val>
          <c:smooth val="0"/>
          <c:extLst>
            <c:ext xmlns:c16="http://schemas.microsoft.com/office/drawing/2014/chart" uri="{C3380CC4-5D6E-409C-BE32-E72D297353CC}">
              <c16:uniqueId val="{00000007-877A-45DF-A933-3C056860354B}"/>
            </c:ext>
          </c:extLst>
        </c:ser>
        <c:dLbls>
          <c:showLegendKey val="0"/>
          <c:showVal val="0"/>
          <c:showCatName val="0"/>
          <c:showSerName val="0"/>
          <c:showPercent val="0"/>
          <c:showBubbleSize val="0"/>
        </c:dLbls>
        <c:smooth val="0"/>
        <c:axId val="1697719664"/>
        <c:axId val="1697714384"/>
      </c:lineChart>
      <c:catAx>
        <c:axId val="169771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14384"/>
        <c:crosses val="autoZero"/>
        <c:auto val="1"/>
        <c:lblAlgn val="ctr"/>
        <c:lblOffset val="100"/>
        <c:noMultiLvlLbl val="0"/>
      </c:catAx>
      <c:valAx>
        <c:axId val="169771438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196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38100">
      <a:solidFill>
        <a:schemeClr val="accent2">
          <a:lumMod val="60000"/>
          <a:lumOff val="4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[Sales_Forecast (1).xlsx]PIVOT TABLE!PivotTable11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effectLst/>
              </a:rPr>
              <a:t>Time Series Forecasting</a:t>
            </a:r>
            <a:endParaRPr lang="en-IN" sz="1400" b="0" i="0" u="none" strike="noStrike" kern="1200" spc="0" baseline="0">
              <a:solidFill>
                <a:sysClr val="windowText" lastClr="000000">
                  <a:lumMod val="65000"/>
                  <a:lumOff val="35000"/>
                </a:sysClr>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a:solidFill>
              <a:schemeClr val="tx2">
                <a:lumMod val="60000"/>
                <a:lumOff val="40000"/>
              </a:schemeClr>
            </a:solidFill>
          </a:ln>
        </c:spPr>
        <c:marker>
          <c:symbol val="none"/>
        </c:marker>
        <c:dLbl>
          <c:idx val="0"/>
          <c:delete val="1"/>
          <c:extLst>
            <c:ext xmlns:c15="http://schemas.microsoft.com/office/drawing/2012/chart" uri="{CE6537A1-D6FC-4f65-9D91-7224C49458BB}"/>
          </c:extLst>
        </c:dLbl>
      </c:pivotFmt>
      <c:pivotFmt>
        <c:idx val="7"/>
        <c:spPr>
          <a:ln>
            <a:solidFill>
              <a:srgbClr val="C0000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2"/>
          <c:order val="0"/>
          <c:tx>
            <c:strRef>
              <c:f>'PIVOT TABLE'!$B$3</c:f>
              <c:strCache>
                <c:ptCount val="1"/>
                <c:pt idx="0">
                  <c:v>Sum of Actual Sales</c:v>
                </c:pt>
              </c:strCache>
            </c:strRef>
          </c:tx>
          <c:spPr>
            <a:ln>
              <a:solidFill>
                <a:schemeClr val="tx2">
                  <a:lumMod val="60000"/>
                  <a:lumOff val="40000"/>
                </a:schemeClr>
              </a:solidFill>
            </a:ln>
          </c:spPr>
          <c:marker>
            <c:symbol val="none"/>
          </c:marker>
          <c:cat>
            <c:strRef>
              <c:f>'PIVOT TABLE'!$A$4:$A$15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TABLE'!$B$4:$B$15</c:f>
              <c:numCache>
                <c:formatCode>_-[$$-409]* #,##0.00_ ;_-[$$-409]* \-#,##0.00\ ;_-[$$-409]* "-"??_ ;_-@_ </c:formatCode>
                <c:ptCount val="12"/>
                <c:pt idx="0">
                  <c:v>8263.7579381504729</c:v>
                </c:pt>
                <c:pt idx="1">
                  <c:v>8829.3851658791973</c:v>
                </c:pt>
                <c:pt idx="2">
                  <c:v>8978.4513050424248</c:v>
                </c:pt>
                <c:pt idx="3">
                  <c:v>9327.7003676553686</c:v>
                </c:pt>
                <c:pt idx="4">
                  <c:v>9371.1209657106774</c:v>
                </c:pt>
                <c:pt idx="5">
                  <c:v>9273.0819448019683</c:v>
                </c:pt>
                <c:pt idx="6">
                  <c:v>9269.3376617088925</c:v>
                </c:pt>
                <c:pt idx="7">
                  <c:v>8964.2986408001816</c:v>
                </c:pt>
                <c:pt idx="8">
                  <c:v>9217.7192388554995</c:v>
                </c:pt>
                <c:pt idx="9">
                  <c:v>9656.9683014684451</c:v>
                </c:pt>
                <c:pt idx="10">
                  <c:v>9907.0344406316726</c:v>
                </c:pt>
                <c:pt idx="11">
                  <c:v>10348.661668360397</c:v>
                </c:pt>
              </c:numCache>
            </c:numRef>
          </c:val>
          <c:smooth val="0"/>
          <c:extLst>
            <c:ext xmlns:c16="http://schemas.microsoft.com/office/drawing/2014/chart" uri="{C3380CC4-5D6E-409C-BE32-E72D297353CC}">
              <c16:uniqueId val="{0000000B-281D-46FD-94DF-2728276A980C}"/>
            </c:ext>
          </c:extLst>
        </c:ser>
        <c:ser>
          <c:idx val="3"/>
          <c:order val="1"/>
          <c:tx>
            <c:strRef>
              <c:f>'PIVOT TABLE'!$C$3</c:f>
              <c:strCache>
                <c:ptCount val="1"/>
                <c:pt idx="0">
                  <c:v>Sum of Predicted Sales</c:v>
                </c:pt>
              </c:strCache>
            </c:strRef>
          </c:tx>
          <c:spPr>
            <a:ln>
              <a:solidFill>
                <a:srgbClr val="C00000"/>
              </a:solidFill>
            </a:ln>
          </c:spPr>
          <c:marker>
            <c:symbol val="none"/>
          </c:marker>
          <c:cat>
            <c:strRef>
              <c:f>'PIVOT TABLE'!$A$4:$A$15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TABLE'!$C$4:$C$15</c:f>
              <c:numCache>
                <c:formatCode>_-[$$-409]* #,##0.00_ ;_-[$$-409]* \-#,##0.00\ ;_-[$$-409]* "-"??_ ;_-@_ </c:formatCode>
                <c:ptCount val="12"/>
                <c:pt idx="0">
                  <c:v>6517.1277803885578</c:v>
                </c:pt>
                <c:pt idx="1">
                  <c:v>7245.7129327538778</c:v>
                </c:pt>
                <c:pt idx="2">
                  <c:v>7646.9211064966694</c:v>
                </c:pt>
                <c:pt idx="3">
                  <c:v>8095.987325272913</c:v>
                </c:pt>
                <c:pt idx="4">
                  <c:v>8323.0042914429669</c:v>
                </c:pt>
                <c:pt idx="5">
                  <c:v>8220.6584346010168</c:v>
                </c:pt>
                <c:pt idx="6">
                  <c:v>8452.906659558972</c:v>
                </c:pt>
                <c:pt idx="7">
                  <c:v>8352.4530286367008</c:v>
                </c:pt>
                <c:pt idx="8">
                  <c:v>8437.6509666777638</c:v>
                </c:pt>
                <c:pt idx="9">
                  <c:v>8098.5931822252805</c:v>
                </c:pt>
                <c:pt idx="10">
                  <c:v>8450.243296382112</c:v>
                </c:pt>
                <c:pt idx="11">
                  <c:v>8618.2203767153151</c:v>
                </c:pt>
              </c:numCache>
            </c:numRef>
          </c:val>
          <c:smooth val="0"/>
          <c:extLst>
            <c:ext xmlns:c16="http://schemas.microsoft.com/office/drawing/2014/chart" uri="{C3380CC4-5D6E-409C-BE32-E72D297353CC}">
              <c16:uniqueId val="{0000000C-281D-46FD-94DF-2728276A980C}"/>
            </c:ext>
          </c:extLst>
        </c:ser>
        <c:dLbls>
          <c:showLegendKey val="0"/>
          <c:showVal val="0"/>
          <c:showCatName val="0"/>
          <c:showSerName val="0"/>
          <c:showPercent val="0"/>
          <c:showBubbleSize val="0"/>
        </c:dLbls>
        <c:smooth val="0"/>
        <c:axId val="1697701424"/>
        <c:axId val="1697711504"/>
      </c:lineChart>
      <c:catAx>
        <c:axId val="16977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11504"/>
        <c:crosses val="autoZero"/>
        <c:auto val="1"/>
        <c:lblAlgn val="ctr"/>
        <c:lblOffset val="100"/>
        <c:noMultiLvlLbl val="0"/>
      </c:catAx>
      <c:valAx>
        <c:axId val="16977115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0142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69850</xdr:colOff>
      <xdr:row>2</xdr:row>
      <xdr:rowOff>6350</xdr:rowOff>
    </xdr:from>
    <xdr:to>
      <xdr:col>4</xdr:col>
      <xdr:colOff>1885950</xdr:colOff>
      <xdr:row>15</xdr:row>
      <xdr:rowOff>0</xdr:rowOff>
    </xdr:to>
    <xdr:graphicFrame macro="">
      <xdr:nvGraphicFramePr>
        <xdr:cNvPr id="17" name="Chart 16">
          <a:extLst>
            <a:ext uri="{FF2B5EF4-FFF2-40B4-BE49-F238E27FC236}">
              <a16:creationId xmlns:a16="http://schemas.microsoft.com/office/drawing/2014/main" id="{7B024C80-6E5C-BE81-BEA4-4FCC8C2F5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16</xdr:row>
      <xdr:rowOff>95250</xdr:rowOff>
    </xdr:from>
    <xdr:to>
      <xdr:col>4</xdr:col>
      <xdr:colOff>1873250</xdr:colOff>
      <xdr:row>29</xdr:row>
      <xdr:rowOff>177800</xdr:rowOff>
    </xdr:to>
    <xdr:graphicFrame macro="">
      <xdr:nvGraphicFramePr>
        <xdr:cNvPr id="18" name="Chart 17">
          <a:extLst>
            <a:ext uri="{FF2B5EF4-FFF2-40B4-BE49-F238E27FC236}">
              <a16:creationId xmlns:a16="http://schemas.microsoft.com/office/drawing/2014/main" id="{2973D272-C273-6234-0286-FA545C6C5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463550</xdr:colOff>
      <xdr:row>31</xdr:row>
      <xdr:rowOff>95250</xdr:rowOff>
    </xdr:from>
    <xdr:to>
      <xdr:col>13</xdr:col>
      <xdr:colOff>158750</xdr:colOff>
      <xdr:row>46</xdr:row>
      <xdr:rowOff>171450</xdr:rowOff>
    </xdr:to>
    <xdr:graphicFrame macro="">
      <xdr:nvGraphicFramePr>
        <xdr:cNvPr id="19" name="Chart 18">
          <a:extLst>
            <a:ext uri="{FF2B5EF4-FFF2-40B4-BE49-F238E27FC236}">
              <a16:creationId xmlns:a16="http://schemas.microsoft.com/office/drawing/2014/main" id="{C140516A-249F-D0AB-A8B8-6A536E814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60960</xdr:colOff>
      <xdr:row>0</xdr:row>
      <xdr:rowOff>41910</xdr:rowOff>
    </xdr:from>
    <xdr:to>
      <xdr:col>23</xdr:col>
      <xdr:colOff>476250</xdr:colOff>
      <xdr:row>54</xdr:row>
      <xdr:rowOff>7620</xdr:rowOff>
    </xdr:to>
    <xdr:graphicFrame macro="">
      <xdr:nvGraphicFramePr>
        <xdr:cNvPr id="2" name="Chart 1">
          <a:extLst>
            <a:ext uri="{FF2B5EF4-FFF2-40B4-BE49-F238E27FC236}">
              <a16:creationId xmlns:a16="http://schemas.microsoft.com/office/drawing/2014/main" id="{CE5FA19C-9799-7362-1A51-9720876CC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162197</xdr:colOff>
      <xdr:row>1</xdr:row>
      <xdr:rowOff>34835</xdr:rowOff>
    </xdr:from>
    <xdr:to>
      <xdr:col>10</xdr:col>
      <xdr:colOff>160019</xdr:colOff>
      <xdr:row>14</xdr:row>
      <xdr:rowOff>124370</xdr:rowOff>
    </xdr:to>
    <mc:AlternateContent xmlns:mc="http://schemas.openxmlformats.org/markup-compatibility/2006">
      <mc:Choice xmlns:sle15="http://schemas.microsoft.com/office/drawing/2012/slicer" Requires="sle15">
        <xdr:graphicFrame macro="">
          <xdr:nvGraphicFramePr>
            <xdr:cNvPr id="4" name="Year">
              <a:extLst>
                <a:ext uri="{FF2B5EF4-FFF2-40B4-BE49-F238E27FC236}">
                  <a16:creationId xmlns:a16="http://schemas.microsoft.com/office/drawing/2014/main" id="{F87FE112-20E4-4C3E-5D5E-2B07314E03C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553597" y="219892"/>
              <a:ext cx="1826622" cy="249527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0</xdr:row>
      <xdr:rowOff>76200</xdr:rowOff>
    </xdr:from>
    <xdr:to>
      <xdr:col>18</xdr:col>
      <xdr:colOff>533400</xdr:colOff>
      <xdr:row>41</xdr:row>
      <xdr:rowOff>101600</xdr:rowOff>
    </xdr:to>
    <xdr:sp macro="" textlink="">
      <xdr:nvSpPr>
        <xdr:cNvPr id="13" name="Rectangle: Rounded Corners 12">
          <a:extLst>
            <a:ext uri="{FF2B5EF4-FFF2-40B4-BE49-F238E27FC236}">
              <a16:creationId xmlns:a16="http://schemas.microsoft.com/office/drawing/2014/main" id="{A433E77B-5EB8-DB9D-4D45-F91CB0FE70AD}"/>
            </a:ext>
          </a:extLst>
        </xdr:cNvPr>
        <xdr:cNvSpPr/>
      </xdr:nvSpPr>
      <xdr:spPr>
        <a:xfrm>
          <a:off x="50800" y="76200"/>
          <a:ext cx="11455400" cy="7315200"/>
        </a:xfrm>
        <a:prstGeom prst="roundRect">
          <a:avLst>
            <a:gd name="adj" fmla="val 1841"/>
          </a:avLst>
        </a:prstGeom>
        <a:solidFill>
          <a:srgbClr val="EDCCCB"/>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227854</xdr:colOff>
      <xdr:row>6</xdr:row>
      <xdr:rowOff>93072</xdr:rowOff>
    </xdr:from>
    <xdr:to>
      <xdr:col>18</xdr:col>
      <xdr:colOff>254000</xdr:colOff>
      <xdr:row>24</xdr:row>
      <xdr:rowOff>23097</xdr:rowOff>
    </xdr:to>
    <xdr:graphicFrame macro="">
      <xdr:nvGraphicFramePr>
        <xdr:cNvPr id="7" name="Chart 6">
          <a:extLst>
            <a:ext uri="{FF2B5EF4-FFF2-40B4-BE49-F238E27FC236}">
              <a16:creationId xmlns:a16="http://schemas.microsoft.com/office/drawing/2014/main" id="{E2B8F68E-7400-461B-9CD8-86514ADEF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363432</xdr:colOff>
      <xdr:row>24</xdr:row>
      <xdr:rowOff>97811</xdr:rowOff>
    </xdr:from>
    <xdr:to>
      <xdr:col>18</xdr:col>
      <xdr:colOff>254000</xdr:colOff>
      <xdr:row>40</xdr:row>
      <xdr:rowOff>51233</xdr:rowOff>
    </xdr:to>
    <xdr:graphicFrame macro="">
      <xdr:nvGraphicFramePr>
        <xdr:cNvPr id="11" name="Chart 10">
          <a:extLst>
            <a:ext uri="{FF2B5EF4-FFF2-40B4-BE49-F238E27FC236}">
              <a16:creationId xmlns:a16="http://schemas.microsoft.com/office/drawing/2014/main" id="{8470AA00-0492-519F-2E76-B38415E4C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227853</xdr:colOff>
      <xdr:row>24</xdr:row>
      <xdr:rowOff>104853</xdr:rowOff>
    </xdr:from>
    <xdr:to>
      <xdr:col>9</xdr:col>
      <xdr:colOff>186192</xdr:colOff>
      <xdr:row>40</xdr:row>
      <xdr:rowOff>44318</xdr:rowOff>
    </xdr:to>
    <xdr:graphicFrame macro="">
      <xdr:nvGraphicFramePr>
        <xdr:cNvPr id="12" name="Chart 11">
          <a:extLst>
            <a:ext uri="{FF2B5EF4-FFF2-40B4-BE49-F238E27FC236}">
              <a16:creationId xmlns:a16="http://schemas.microsoft.com/office/drawing/2014/main" id="{A0123C62-884E-67BB-6A7C-06AC1F357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227854</xdr:colOff>
      <xdr:row>1</xdr:row>
      <xdr:rowOff>68978</xdr:rowOff>
    </xdr:from>
    <xdr:to>
      <xdr:col>18</xdr:col>
      <xdr:colOff>295776</xdr:colOff>
      <xdr:row>6</xdr:row>
      <xdr:rowOff>2897</xdr:rowOff>
    </xdr:to>
    <xdr:sp macro="" textlink="">
      <xdr:nvSpPr>
        <xdr:cNvPr id="14" name="Rectangle: Rounded Corners 13">
          <a:extLst>
            <a:ext uri="{FF2B5EF4-FFF2-40B4-BE49-F238E27FC236}">
              <a16:creationId xmlns:a16="http://schemas.microsoft.com/office/drawing/2014/main" id="{361B0054-28A5-80B8-B2F3-12CA5FDE72BD}"/>
            </a:ext>
          </a:extLst>
        </xdr:cNvPr>
        <xdr:cNvSpPr/>
      </xdr:nvSpPr>
      <xdr:spPr>
        <a:xfrm>
          <a:off x="227854" y="246778"/>
          <a:ext cx="11040722" cy="822919"/>
        </a:xfrm>
        <a:prstGeom prst="roundRect">
          <a:avLst/>
        </a:prstGeom>
        <a:solidFill>
          <a:schemeClr val="bg1"/>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3200" b="0">
              <a:solidFill>
                <a:schemeClr val="accent2">
                  <a:lumMod val="60000"/>
                  <a:lumOff val="40000"/>
                </a:schemeClr>
              </a:solidFill>
              <a:latin typeface="Amasis MT Pro Black" panose="020F0502020204030204" pitchFamily="18" charset="0"/>
            </a:rPr>
            <a:t>SALES FORECAST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IRE 7" refreshedDate="45721.557325000002" createdVersion="8" refreshedVersion="8" minRefreshableVersion="3" recordCount="48" xr:uid="{0962F849-9450-4E56-834E-8B0815FEBACB}">
  <cacheSource type="worksheet">
    <worksheetSource name="Table1"/>
  </cacheSource>
  <cacheFields count="6">
    <cacheField name="Date" numFmtId="14">
      <sharedItems containsSemiMixedTypes="0" containsNonDate="0" containsDate="1" containsString="0" minDate="2020-01-01T00:00:00" maxDate="2023-12-02T00:00:00" count="48">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sharedItems>
      <fieldGroup par="5"/>
    </cacheField>
    <cacheField name="Actual Sales" numFmtId="0">
      <sharedItems containsSemiMixedTypes="0" containsString="0" containsNumber="1" minValue="1002" maxValue="3581.7908692792498"/>
    </cacheField>
    <cacheField name="Predicted Sales" numFmtId="0">
      <sharedItems containsString="0" containsBlank="1" containsNumber="1" minValue="1497.7420090107184" maxValue="3582.8326344026482"/>
    </cacheField>
    <cacheField name="Months (Date)" numFmtId="0" databaseField="0">
      <fieldGroup base="0">
        <rangePr groupBy="months" startDate="2020-01-01T00:00:00" endDate="2023-12-02T00:00:00"/>
        <groupItems count="14">
          <s v="&lt;01/01/2020"/>
          <s v="Jan"/>
          <s v="Feb"/>
          <s v="Mar"/>
          <s v="Apr"/>
          <s v="May"/>
          <s v="Jun"/>
          <s v="Jul"/>
          <s v="Aug"/>
          <s v="Sep"/>
          <s v="Oct"/>
          <s v="Nov"/>
          <s v="Dec"/>
          <s v="&gt;02/12/2023"/>
        </groupItems>
      </fieldGroup>
    </cacheField>
    <cacheField name="Quarters (Date)" numFmtId="0" databaseField="0">
      <fieldGroup base="0">
        <rangePr groupBy="quarters" startDate="2020-01-01T00:00:00" endDate="2023-12-02T00:00:00"/>
        <groupItems count="6">
          <s v="&lt;01/01/2020"/>
          <s v="Qtr1"/>
          <s v="Qtr2"/>
          <s v="Qtr3"/>
          <s v="Qtr4"/>
          <s v="&gt;02/12/2023"/>
        </groupItems>
      </fieldGroup>
    </cacheField>
    <cacheField name="Years (Date)" numFmtId="0" databaseField="0">
      <fieldGroup base="0">
        <rangePr groupBy="years" startDate="2020-01-01T00:00:00" endDate="2023-12-02T00:00:00"/>
        <groupItems count="6">
          <s v="&lt;01/01/2020"/>
          <s v="2020"/>
          <s v="2021"/>
          <s v="2022"/>
          <s v="2023"/>
          <s v="&gt;02/12/2023"/>
        </groupItems>
      </fieldGroup>
    </cacheField>
  </cacheFields>
  <extLst>
    <ext xmlns:x14="http://schemas.microsoft.com/office/spreadsheetml/2009/9/main" uri="{725AE2AE-9491-48be-B2B4-4EB974FC3084}">
      <x14:pivotCacheDefinition pivotCacheId="10556404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IRE 7" refreshedDate="45721.56011215278" createdVersion="8" refreshedVersion="8" minRefreshableVersion="3" recordCount="48" xr:uid="{1093DD0E-C2FA-4013-905C-142E652EFBF5}">
  <cacheSource type="worksheet">
    <worksheetSource name="Table19"/>
  </cacheSource>
  <cacheFields count="6">
    <cacheField name="Date" numFmtId="14">
      <sharedItems containsSemiMixedTypes="0" containsNonDate="0" containsDate="1" containsString="0" minDate="2020-01-01T00:00:00" maxDate="2023-12-02T00:00:00" count="48">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sharedItems>
      <fieldGroup par="5"/>
    </cacheField>
    <cacheField name="Actual Sales" numFmtId="0">
      <sharedItems containsSemiMixedTypes="0" containsString="0" containsNumber="1" minValue="1002" maxValue="3581.7908692792498"/>
    </cacheField>
    <cacheField name="Predicted Sales" numFmtId="0">
      <sharedItems containsString="0" containsBlank="1" containsNumber="1" minValue="1309.6163220620167" maxValue="3231.0605641488291"/>
    </cacheField>
    <cacheField name="Months (Date)" numFmtId="0" databaseField="0">
      <fieldGroup base="0">
        <rangePr groupBy="months" startDate="2020-01-01T00:00:00" endDate="2023-12-02T00:00:00"/>
        <groupItems count="14">
          <s v="&lt;01/01/2020"/>
          <s v="Jan"/>
          <s v="Feb"/>
          <s v="Mar"/>
          <s v="Apr"/>
          <s v="May"/>
          <s v="Jun"/>
          <s v="Jul"/>
          <s v="Aug"/>
          <s v="Sep"/>
          <s v="Oct"/>
          <s v="Nov"/>
          <s v="Dec"/>
          <s v="&gt;02/12/2023"/>
        </groupItems>
      </fieldGroup>
    </cacheField>
    <cacheField name="Quarters (Date)" numFmtId="0" databaseField="0">
      <fieldGroup base="0">
        <rangePr groupBy="quarters" startDate="2020-01-01T00:00:00" endDate="2023-12-02T00:00:00"/>
        <groupItems count="6">
          <s v="&lt;01/01/2020"/>
          <s v="Qtr1"/>
          <s v="Qtr2"/>
          <s v="Qtr3"/>
          <s v="Qtr4"/>
          <s v="&gt;02/12/2023"/>
        </groupItems>
      </fieldGroup>
    </cacheField>
    <cacheField name="Years (Date)" numFmtId="0" databaseField="0">
      <fieldGroup base="0">
        <rangePr groupBy="years" startDate="2020-01-01T00:00:00" endDate="2023-12-02T00:00:00"/>
        <groupItems count="6">
          <s v="&lt;01/01/2020"/>
          <s v="2020"/>
          <s v="2021"/>
          <s v="2022"/>
          <s v="2023"/>
          <s v="&gt;02/12/2023"/>
        </groupItems>
      </fieldGroup>
    </cacheField>
  </cacheFields>
  <extLst>
    <ext xmlns:x14="http://schemas.microsoft.com/office/spreadsheetml/2009/9/main" uri="{725AE2AE-9491-48be-B2B4-4EB974FC3084}">
      <x14:pivotCacheDefinition pivotCacheId="15622728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IRE 7" refreshedDate="45721.562646064813" createdVersion="8" refreshedVersion="8" minRefreshableVersion="3" recordCount="48" xr:uid="{42CA6A21-13D0-4252-BB18-5F69CE498025}">
  <cacheSource type="worksheet">
    <worksheetSource name="Table7"/>
  </cacheSource>
  <cacheFields count="7">
    <cacheField name="Timeline" numFmtId="14">
      <sharedItems containsSemiMixedTypes="0" containsNonDate="0" containsDate="1" containsString="0" minDate="2020-01-01T00:00:00" maxDate="2023-12-02T00:00:00"/>
    </cacheField>
    <cacheField name="Month" numFmtId="14">
      <sharedItems count="12">
        <s v="Jan"/>
        <s v="Feb"/>
        <s v="Mar"/>
        <s v="Apr"/>
        <s v="May"/>
        <s v="Jun"/>
        <s v="Jul"/>
        <s v="Aug"/>
        <s v="Sep"/>
        <s v="Oct"/>
        <s v="Nov"/>
        <s v="Dec"/>
      </sharedItems>
    </cacheField>
    <cacheField name="Year" numFmtId="0">
      <sharedItems containsSemiMixedTypes="0" containsString="0" containsNumber="1" containsInteger="1" minValue="2020" maxValue="2023" count="4">
        <n v="2020"/>
        <n v="2021"/>
        <n v="2022"/>
        <n v="2023"/>
      </sharedItems>
    </cacheField>
    <cacheField name="Actual Values" numFmtId="0">
      <sharedItems containsSemiMixedTypes="0" containsString="0" containsNumber="1" minValue="1002" maxValue="4279.2552071538803"/>
    </cacheField>
    <cacheField name="Forecast" numFmtId="0">
      <sharedItems containsString="0" containsBlank="1" containsNumber="1" minValue="1497.7420090107184" maxValue="2384.3375573355033"/>
    </cacheField>
    <cacheField name="Lower Confidence Bound" numFmtId="0">
      <sharedItems containsString="0" containsBlank="1" containsNumber="1" minValue="1277.3499965951414" maxValue="1676.0201713877673"/>
    </cacheField>
    <cacheField name="Upper Confidence Bound" numFmtId="0">
      <sharedItems containsString="0" containsBlank="1" containsNumber="1" minValue="1545.2964637551599" maxValue="3092.6549432832394"/>
    </cacheField>
  </cacheFields>
  <extLst>
    <ext xmlns:x14="http://schemas.microsoft.com/office/spreadsheetml/2009/9/main" uri="{725AE2AE-9491-48be-B2B4-4EB974FC3084}">
      <x14:pivotCacheDefinition pivotCacheId="1640563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n v="1002"/>
    <m/>
  </r>
  <r>
    <x v="1"/>
    <n v="1238.722712624038"/>
    <m/>
  </r>
  <r>
    <x v="2"/>
    <n v="1282.4048206570619"/>
    <m/>
  </r>
  <r>
    <x v="3"/>
    <n v="1285.227184736834"/>
    <m/>
  </r>
  <r>
    <x v="4"/>
    <n v="1401.486079315689"/>
    <m/>
  </r>
  <r>
    <x v="5"/>
    <n v="1343.491033537797"/>
    <m/>
  </r>
  <r>
    <x v="6"/>
    <n v="1412.9292810764559"/>
    <m/>
  </r>
  <r>
    <x v="7"/>
    <n v="1202.442949541505"/>
    <m/>
  </r>
  <r>
    <x v="8"/>
    <n v="1275.237302632567"/>
    <m/>
  </r>
  <r>
    <x v="9"/>
    <n v="1337.0957619321271"/>
    <m/>
  </r>
  <r>
    <x v="10"/>
    <n v="1389.062274934965"/>
    <m/>
  </r>
  <r>
    <x v="11"/>
    <n v="1545.2964637551599"/>
    <m/>
  </r>
  <r>
    <x v="12"/>
    <n v="1737.425664674013"/>
    <n v="1497.7420090107184"/>
  </r>
  <r>
    <x v="13"/>
    <n v="1873.444888045085"/>
    <n v="1565.8429076404007"/>
  </r>
  <r>
    <x v="14"/>
    <n v="1993.211303259031"/>
    <n v="1709.814747184636"/>
  </r>
  <r>
    <x v="15"/>
    <n v="2103.1284395792218"/>
    <n v="2130.2279545466381"/>
  </r>
  <r>
    <x v="16"/>
    <n v="2088.844687051193"/>
    <n v="2213.0827841182822"/>
  </r>
  <r>
    <x v="17"/>
    <n v="2073.6359405419071"/>
    <n v="2168.6982800426508"/>
  </r>
  <r>
    <x v="18"/>
    <n v="1927.3640594580941"/>
    <n v="2175.6705915925681"/>
  </r>
  <r>
    <x v="19"/>
    <n v="1842.155312948807"/>
    <n v="2273.2268530429028"/>
  </r>
  <r>
    <x v="20"/>
    <n v="1934.871560420778"/>
    <n v="2199.7217359248143"/>
  </r>
  <r>
    <x v="21"/>
    <n v="2066.788696740969"/>
    <n v="1989.9939807288138"/>
  </r>
  <r>
    <x v="22"/>
    <n v="2062.555111954915"/>
    <n v="2109.4140815807095"/>
  </r>
  <r>
    <x v="23"/>
    <n v="2307.5743353259868"/>
    <n v="2095.0914016069264"/>
  </r>
  <r>
    <x v="24"/>
    <n v="2532.7035362448401"/>
    <n v="2216.3596359454764"/>
  </r>
  <r>
    <x v="25"/>
    <n v="2671.937725065035"/>
    <n v="2757.8254567102113"/>
  </r>
  <r>
    <x v="26"/>
    <n v="2603.9042380678729"/>
    <n v="2834.9373225531458"/>
  </r>
  <r>
    <x v="27"/>
    <n v="2786.7626973674328"/>
    <n v="2824.0840394020474"/>
  </r>
  <r>
    <x v="28"/>
    <n v="2674.5570504584948"/>
    <n v="2900.8548336751865"/>
  </r>
  <r>
    <x v="29"/>
    <n v="2596.0707189235441"/>
    <n v="2780.7478918579268"/>
  </r>
  <r>
    <x v="30"/>
    <n v="2615.5089664622028"/>
    <n v="2924.5320480963328"/>
  </r>
  <r>
    <x v="31"/>
    <n v="2552.513920684311"/>
    <n v="2697.1919137185082"/>
  </r>
  <r>
    <x v="32"/>
    <n v="2586.7728152631648"/>
    <n v="2807.7203167086782"/>
  </r>
  <r>
    <x v="33"/>
    <n v="2778.5951793429381"/>
    <n v="2631.5020087916109"/>
  </r>
  <r>
    <x v="34"/>
    <n v="2927.2772873759618"/>
    <n v="2813.9450036591024"/>
  </r>
  <r>
    <x v="35"/>
    <n v="2914"/>
    <n v="2940.29634070574"/>
  </r>
  <r>
    <x v="36"/>
    <n v="2991.6287372316201"/>
    <n v="2803.0261354323629"/>
  </r>
  <r>
    <x v="37"/>
    <n v="3045.27984014504"/>
    <n v="2922.0445684032657"/>
  </r>
  <r>
    <x v="38"/>
    <n v="3098.9309430584599"/>
    <n v="3102.1690367588872"/>
  </r>
  <r>
    <x v="39"/>
    <n v="3152.5820459718798"/>
    <n v="3141.675331324227"/>
  </r>
  <r>
    <x v="40"/>
    <n v="3206.2331488853001"/>
    <n v="3209.0666736494991"/>
  </r>
  <r>
    <x v="41"/>
    <n v="3259.88425179872"/>
    <n v="3271.2122627004396"/>
  </r>
  <r>
    <x v="42"/>
    <n v="3313.5353547121399"/>
    <n v="3352.7040198700702"/>
  </r>
  <r>
    <x v="43"/>
    <n v="3367.1864576255598"/>
    <n v="3382.0342618752884"/>
  </r>
  <r>
    <x v="44"/>
    <n v="3420.8375605389901"/>
    <n v="3430.2089140442718"/>
  </r>
  <r>
    <x v="45"/>
    <n v="3474.48866345241"/>
    <n v="3477.0971927048554"/>
  </r>
  <r>
    <x v="46"/>
    <n v="3528.1397663658299"/>
    <n v="3526.8842111423"/>
  </r>
  <r>
    <x v="47"/>
    <n v="3581.7908692792498"/>
    <n v="3582.83263440264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n v="1002"/>
    <m/>
  </r>
  <r>
    <x v="1"/>
    <n v="1238.722712624038"/>
    <m/>
  </r>
  <r>
    <x v="2"/>
    <n v="1282.4048206570619"/>
    <m/>
  </r>
  <r>
    <x v="3"/>
    <n v="1285.227184736834"/>
    <m/>
  </r>
  <r>
    <x v="4"/>
    <n v="1401.486079315689"/>
    <m/>
  </r>
  <r>
    <x v="5"/>
    <n v="1343.491033537797"/>
    <m/>
  </r>
  <r>
    <x v="6"/>
    <n v="1412.9292810764559"/>
    <m/>
  </r>
  <r>
    <x v="7"/>
    <n v="1202.442949541505"/>
    <m/>
  </r>
  <r>
    <x v="8"/>
    <n v="1275.237302632567"/>
    <m/>
  </r>
  <r>
    <x v="9"/>
    <n v="1337.0957619321271"/>
    <m/>
  </r>
  <r>
    <x v="10"/>
    <n v="1389.062274934965"/>
    <m/>
  </r>
  <r>
    <x v="11"/>
    <n v="1545.2964637551599"/>
    <m/>
  </r>
  <r>
    <x v="12"/>
    <n v="1737.425664674013"/>
    <n v="1309.6163220620167"/>
  </r>
  <r>
    <x v="13"/>
    <n v="1873.444888045085"/>
    <n v="1370.9017941181846"/>
  </r>
  <r>
    <x v="14"/>
    <n v="1993.211303259031"/>
    <n v="1423.795308736605"/>
  </r>
  <r>
    <x v="15"/>
    <n v="2103.1284395792218"/>
    <n v="1483.0291822867691"/>
  </r>
  <r>
    <x v="16"/>
    <n v="2088.844687051193"/>
    <n v="1551.1876201903012"/>
  </r>
  <r>
    <x v="17"/>
    <n v="2073.6359405419071"/>
    <n v="1608.4675041682601"/>
  </r>
  <r>
    <x v="18"/>
    <n v="1927.3640594580941"/>
    <n v="1669.3129130852692"/>
  </r>
  <r>
    <x v="19"/>
    <n v="1842.155312948807"/>
    <n v="1712.1824779504059"/>
  </r>
  <r>
    <x v="20"/>
    <n v="1934.871560420778"/>
    <n v="1765.4918415676809"/>
  </r>
  <r>
    <x v="21"/>
    <n v="2066.788696740969"/>
    <n v="1820.4613630500319"/>
  </r>
  <r>
    <x v="22"/>
    <n v="2062.555111954915"/>
    <n v="1881.2691076174353"/>
  </r>
  <r>
    <x v="23"/>
    <n v="2307.5743353259868"/>
    <n v="1937.3935107024311"/>
  </r>
  <r>
    <x v="24"/>
    <n v="2532.7035362448401"/>
    <n v="2000.9166666666667"/>
  </r>
  <r>
    <x v="25"/>
    <n v="2671.937725065035"/>
    <n v="2067.1898226309022"/>
  </r>
  <r>
    <x v="26"/>
    <n v="2603.9042380678729"/>
    <n v="2133.7308923825649"/>
  </r>
  <r>
    <x v="27"/>
    <n v="2786.7626973674328"/>
    <n v="2184.6219702833018"/>
  </r>
  <r>
    <x v="28"/>
    <n v="2674.5570504584948"/>
    <n v="2241.5914917656528"/>
  </r>
  <r>
    <x v="29"/>
    <n v="2596.0707189235441"/>
    <n v="2290.4008553829276"/>
  </r>
  <r>
    <x v="30"/>
    <n v="2615.5089664622028"/>
    <n v="2333.937086914731"/>
  </r>
  <r>
    <x v="31"/>
    <n v="2552.513920684311"/>
    <n v="2391.2824958317401"/>
  </r>
  <r>
    <x v="32"/>
    <n v="2586.7728152631648"/>
    <n v="2450.4790464763655"/>
  </r>
  <r>
    <x v="33"/>
    <n v="2778.5951793429381"/>
    <n v="2504.8041510465641"/>
  </r>
  <r>
    <x v="34"/>
    <n v="2927.2772873759618"/>
    <n v="2564.1213579300615"/>
  </r>
  <r>
    <x v="35"/>
    <n v="2914"/>
    <n v="2636.1815392151489"/>
  </r>
  <r>
    <x v="36"/>
    <n v="2991.6287372316201"/>
    <n v="2686.7170112713161"/>
  </r>
  <r>
    <x v="37"/>
    <n v="3045.27984014504"/>
    <n v="2724.960778020215"/>
  </r>
  <r>
    <x v="38"/>
    <n v="3098.9309430584599"/>
    <n v="2756.0726209435488"/>
  </r>
  <r>
    <x v="39"/>
    <n v="3152.5820459718798"/>
    <n v="2797.3248463594314"/>
  </r>
  <r>
    <x v="40"/>
    <n v="3206.2331488853001"/>
    <n v="2827.8097920764685"/>
  </r>
  <r>
    <x v="41"/>
    <n v="3259.88425179872"/>
    <n v="2872.1161336120354"/>
  </r>
  <r>
    <x v="42"/>
    <n v="3313.5353547121399"/>
    <n v="2927.4339280183008"/>
  </r>
  <r>
    <x v="43"/>
    <n v="3367.1864576255598"/>
    <n v="2985.6027937057952"/>
  </r>
  <r>
    <x v="44"/>
    <n v="3420.8375605389901"/>
    <n v="3053.4921717842331"/>
  </r>
  <r>
    <x v="45"/>
    <n v="3474.48866345241"/>
    <n v="3122.9975672238847"/>
  </r>
  <r>
    <x v="46"/>
    <n v="3528.1397663658299"/>
    <n v="3180.9886908996737"/>
  </r>
  <r>
    <x v="47"/>
    <n v="3581.7908692792498"/>
    <n v="3231.060564148829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d v="2020-01-01T00:00:00"/>
    <x v="0"/>
    <x v="0"/>
    <n v="1002"/>
    <m/>
    <m/>
    <m/>
  </r>
  <r>
    <d v="2020-02-01T00:00:00"/>
    <x v="1"/>
    <x v="0"/>
    <n v="1238.722712624038"/>
    <m/>
    <m/>
    <m/>
  </r>
  <r>
    <d v="2020-03-01T00:00:00"/>
    <x v="2"/>
    <x v="0"/>
    <n v="1282.4048206570619"/>
    <m/>
    <m/>
    <m/>
  </r>
  <r>
    <d v="2020-04-01T00:00:00"/>
    <x v="3"/>
    <x v="0"/>
    <n v="1285.227184736834"/>
    <m/>
    <m/>
    <m/>
  </r>
  <r>
    <d v="2020-05-01T00:00:00"/>
    <x v="4"/>
    <x v="0"/>
    <n v="1401.486079315689"/>
    <m/>
    <m/>
    <m/>
  </r>
  <r>
    <d v="2020-06-01T00:00:00"/>
    <x v="5"/>
    <x v="0"/>
    <n v="1343.491033537797"/>
    <m/>
    <m/>
    <m/>
  </r>
  <r>
    <d v="2020-07-01T00:00:00"/>
    <x v="6"/>
    <x v="0"/>
    <n v="1412.9292810764559"/>
    <m/>
    <m/>
    <m/>
  </r>
  <r>
    <d v="2020-08-01T00:00:00"/>
    <x v="7"/>
    <x v="0"/>
    <n v="1202.442949541505"/>
    <m/>
    <m/>
    <m/>
  </r>
  <r>
    <d v="2020-09-01T00:00:00"/>
    <x v="8"/>
    <x v="0"/>
    <n v="1275.237302632567"/>
    <m/>
    <m/>
    <m/>
  </r>
  <r>
    <d v="2020-10-01T00:00:00"/>
    <x v="9"/>
    <x v="0"/>
    <n v="1337.0957619321271"/>
    <m/>
    <m/>
    <m/>
  </r>
  <r>
    <d v="2020-11-01T00:00:00"/>
    <x v="10"/>
    <x v="0"/>
    <n v="1389.062274934965"/>
    <m/>
    <m/>
    <m/>
  </r>
  <r>
    <d v="2020-12-01T00:00:00"/>
    <x v="11"/>
    <x v="0"/>
    <n v="1545.2964637551599"/>
    <n v="1545.2964637551599"/>
    <n v="1545.2964637551599"/>
    <n v="1545.2964637551599"/>
  </r>
  <r>
    <d v="2021-01-01T00:00:00"/>
    <x v="0"/>
    <x v="1"/>
    <n v="1737.425664674013"/>
    <n v="1497.7420090107184"/>
    <n v="1278.0483434288012"/>
    <n v="1717.4356745926357"/>
  </r>
  <r>
    <d v="2021-02-01T00:00:00"/>
    <x v="1"/>
    <x v="1"/>
    <n v="1873.444888045085"/>
    <n v="1523.0733103914267"/>
    <n v="1277.3499965951414"/>
    <n v="1768.796624187712"/>
  </r>
  <r>
    <d v="2021-03-01T00:00:00"/>
    <x v="2"/>
    <x v="1"/>
    <n v="1993.211303259031"/>
    <n v="1548.4046117721348"/>
    <n v="1279.0665392835745"/>
    <n v="1817.7426842606951"/>
  </r>
  <r>
    <d v="2021-04-01T00:00:00"/>
    <x v="3"/>
    <x v="1"/>
    <n v="2103.1284395792218"/>
    <n v="1573.7359131528428"/>
    <n v="1282.6095586709641"/>
    <n v="1864.8622676347215"/>
  </r>
  <r>
    <d v="2021-05-01T00:00:00"/>
    <x v="4"/>
    <x v="1"/>
    <n v="2088.844687051193"/>
    <n v="1599.0672145335511"/>
    <n v="1287.5953628040445"/>
    <n v="1910.5390662630577"/>
  </r>
  <r>
    <d v="2021-06-01T00:00:00"/>
    <x v="5"/>
    <x v="1"/>
    <n v="2073.6359405419071"/>
    <n v="1624.3985159142592"/>
    <n v="1293.757359582861"/>
    <n v="1955.0396722456574"/>
  </r>
  <r>
    <d v="2021-07-01T00:00:00"/>
    <x v="6"/>
    <x v="1"/>
    <n v="1927.3640594580941"/>
    <n v="1649.7298172949672"/>
    <n v="1300.9014492891656"/>
    <n v="1998.5581853007689"/>
  </r>
  <r>
    <d v="2021-08-01T00:00:00"/>
    <x v="7"/>
    <x v="1"/>
    <n v="1842.155312948807"/>
    <n v="1675.0611186756755"/>
    <n v="1308.8811367723747"/>
    <n v="2041.2411005789763"/>
  </r>
  <r>
    <d v="2021-09-01T00:00:00"/>
    <x v="8"/>
    <x v="1"/>
    <n v="1934.871560420778"/>
    <n v="1700.3924200563836"/>
    <n v="1317.5826536526126"/>
    <n v="2083.2021864601547"/>
  </r>
  <r>
    <d v="2021-10-01T00:00:00"/>
    <x v="9"/>
    <x v="1"/>
    <n v="2066.788696740969"/>
    <n v="1725.7237214370919"/>
    <n v="1326.9155705945741"/>
    <n v="2124.5318722796096"/>
  </r>
  <r>
    <d v="2021-11-01T00:00:00"/>
    <x v="10"/>
    <x v="1"/>
    <n v="2062.555111954915"/>
    <n v="1751.0550228177999"/>
    <n v="1336.8066100866572"/>
    <n v="2165.3034355489426"/>
  </r>
  <r>
    <d v="2021-12-01T00:00:00"/>
    <x v="11"/>
    <x v="1"/>
    <n v="2307.5743353259868"/>
    <n v="1776.386324198508"/>
    <n v="1347.1954195881572"/>
    <n v="2205.5772288088588"/>
  </r>
  <r>
    <d v="2022-01-01T00:00:00"/>
    <x v="0"/>
    <x v="2"/>
    <n v="2671.937725065035"/>
    <n v="1801.7176255792162"/>
    <n v="1358.0315956447791"/>
    <n v="2245.4036555136536"/>
  </r>
  <r>
    <d v="2022-02-01T00:00:00"/>
    <x v="1"/>
    <x v="2"/>
    <n v="2603.9042380678729"/>
    <n v="1827.0489269599243"/>
    <n v="1369.2725343214688"/>
    <n v="2284.8253195983798"/>
  </r>
  <r>
    <d v="2022-03-01T00:00:00"/>
    <x v="2"/>
    <x v="2"/>
    <n v="2786.7626973674328"/>
    <n v="1852.3802283406326"/>
    <n v="1380.8818437992322"/>
    <n v="2323.8786128820329"/>
  </r>
  <r>
    <d v="2022-04-01T00:00:00"/>
    <x v="3"/>
    <x v="2"/>
    <n v="2674.5570504584948"/>
    <n v="1877.7115297213406"/>
    <n v="1392.8281493154802"/>
    <n v="2362.5949101272008"/>
  </r>
  <r>
    <d v="2022-05-01T00:00:00"/>
    <x v="4"/>
    <x v="2"/>
    <n v="2596.0707189235441"/>
    <n v="1903.0428311020487"/>
    <n v="1405.0841781059564"/>
    <n v="2401.0014840981407"/>
  </r>
  <r>
    <d v="2022-06-01T00:00:00"/>
    <x v="5"/>
    <x v="2"/>
    <n v="2615.5089664622028"/>
    <n v="1928.374132482757"/>
    <n v="1417.6260481443342"/>
    <n v="2439.1222168211798"/>
  </r>
  <r>
    <d v="2022-07-01T00:00:00"/>
    <x v="6"/>
    <x v="2"/>
    <n v="2552.513920684311"/>
    <n v="1953.705433863465"/>
    <n v="1430.432707830963"/>
    <n v="2476.9781598959671"/>
  </r>
  <r>
    <d v="2022-08-01T00:00:00"/>
    <x v="7"/>
    <x v="2"/>
    <n v="2586.7728152631648"/>
    <n v="1979.0367352441731"/>
    <n v="1443.4854892493122"/>
    <n v="2514.587981239034"/>
  </r>
  <r>
    <d v="2022-09-01T00:00:00"/>
    <x v="8"/>
    <x v="2"/>
    <n v="2778.5951793429381"/>
    <n v="2004.3680366248814"/>
    <n v="1456.7677480772327"/>
    <n v="2551.9683251725301"/>
  </r>
  <r>
    <d v="2022-10-01T00:00:00"/>
    <x v="9"/>
    <x v="2"/>
    <n v="2927.2772873759618"/>
    <n v="2029.6993380055894"/>
    <n v="1470.2645704655665"/>
    <n v="2589.1341055456123"/>
  </r>
  <r>
    <d v="2022-11-01T00:00:00"/>
    <x v="10"/>
    <x v="2"/>
    <n v="2914"/>
    <n v="2055.0306393862975"/>
    <n v="1483.9625322725001"/>
    <n v="2626.0987465000949"/>
  </r>
  <r>
    <d v="2022-12-01T00:00:00"/>
    <x v="11"/>
    <x v="2"/>
    <n v="2991.6287372316201"/>
    <n v="2080.3619407670058"/>
    <n v="1497.8494996655218"/>
    <n v="2662.8743818684898"/>
  </r>
  <r>
    <d v="2023-01-01T00:00:00"/>
    <x v="0"/>
    <x v="3"/>
    <n v="3045.27984014504"/>
    <n v="2105.693242147714"/>
    <n v="1511.9144627276378"/>
    <n v="2699.4720215677903"/>
  </r>
  <r>
    <d v="2023-02-01T00:00:00"/>
    <x v="1"/>
    <x v="3"/>
    <n v="3098.9309430584599"/>
    <n v="2131.0245435284219"/>
    <n v="1526.1473956315069"/>
    <n v="2735.901691425337"/>
  </r>
  <r>
    <d v="2023-03-01T00:00:00"/>
    <x v="2"/>
    <x v="3"/>
    <n v="3152.5820459718798"/>
    <n v="2156.3558449091302"/>
    <n v="1540.5391383774256"/>
    <n v="2772.1725514408345"/>
  </r>
  <r>
    <d v="2023-04-01T00:00:00"/>
    <x v="3"/>
    <x v="3"/>
    <n v="3206.2331488853001"/>
    <n v="2181.687146289838"/>
    <n v="1555.0812961678043"/>
    <n v="2808.2929964118716"/>
  </r>
  <r>
    <d v="2023-05-01T00:00:00"/>
    <x v="4"/>
    <x v="3"/>
    <n v="3259.88425179872"/>
    <n v="2207.0184476705463"/>
    <n v="1569.7661533087899"/>
    <n v="2844.2707420323027"/>
  </r>
  <r>
    <d v="2023-06-01T00:00:00"/>
    <x v="5"/>
    <x v="3"/>
    <n v="3313.5353547121399"/>
    <n v="2232.3497490512545"/>
    <n v="1584.5865991572"/>
    <n v="2880.1128989453091"/>
  </r>
  <r>
    <d v="2023-07-01T00:00:00"/>
    <x v="6"/>
    <x v="3"/>
    <n v="3367.1864576255598"/>
    <n v="2257.6810504319628"/>
    <n v="1599.5360641167863"/>
    <n v="2915.8260367471394"/>
  </r>
  <r>
    <d v="2023-08-01T00:00:00"/>
    <x v="7"/>
    <x v="3"/>
    <n v="3420.8375605389901"/>
    <n v="2283.0123518126707"/>
    <n v="1614.6084640671356"/>
    <n v="2951.4162395582057"/>
  </r>
  <r>
    <d v="2023-09-01T00:00:00"/>
    <x v="8"/>
    <x v="3"/>
    <n v="3474.48866345241"/>
    <n v="2308.3436531933789"/>
    <n v="1629.7981519070568"/>
    <n v="2986.8891544797011"/>
  </r>
  <r>
    <d v="2023-10-01T00:00:00"/>
    <x v="9"/>
    <x v="3"/>
    <n v="3528.1397663658299"/>
    <n v="2333.6749545740868"/>
    <n v="1645.0998751309667"/>
    <n v="3022.2500340172069"/>
  </r>
  <r>
    <d v="2023-11-01T00:00:00"/>
    <x v="10"/>
    <x v="3"/>
    <n v="3581.7908692792498"/>
    <n v="2359.0062559547951"/>
    <n v="1660.5087385457944"/>
    <n v="3057.5037733637955"/>
  </r>
  <r>
    <d v="2023-12-01T00:00:00"/>
    <x v="11"/>
    <x v="3"/>
    <n v="4279.2552071538803"/>
    <n v="2384.3375573355033"/>
    <n v="1676.0201713877673"/>
    <n v="3092.65494328323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B65B53-3C6E-43F4-9013-CD5C497340D4}" name="PivotTable13" cacheId="3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3:E45" firstHeaderRow="0" firstDataRow="1" firstDataCol="1"/>
  <pivotFields count="7">
    <pivotField numFmtId="14" showAll="0"/>
    <pivotField axis="axisRow" showAll="0">
      <items count="13">
        <item x="0"/>
        <item x="1"/>
        <item x="2"/>
        <item x="3"/>
        <item x="4"/>
        <item x="5"/>
        <item x="6"/>
        <item x="7"/>
        <item x="8"/>
        <item x="9"/>
        <item x="10"/>
        <item x="11"/>
        <item t="default"/>
      </items>
    </pivotField>
    <pivotField showAll="0">
      <items count="5">
        <item x="0"/>
        <item h="1" x="1"/>
        <item h="1" x="2"/>
        <item h="1" x="3"/>
        <item t="default"/>
      </items>
    </pivotField>
    <pivotField dataField="1" showAll="0"/>
    <pivotField dataField="1" showAll="0"/>
    <pivotField dataField="1" showAll="0"/>
    <pivotField dataField="1" showAll="0"/>
  </pivotFields>
  <rowFields count="1">
    <field x="1"/>
  </rowFields>
  <rowItems count="12">
    <i>
      <x/>
    </i>
    <i>
      <x v="1"/>
    </i>
    <i>
      <x v="2"/>
    </i>
    <i>
      <x v="3"/>
    </i>
    <i>
      <x v="4"/>
    </i>
    <i>
      <x v="5"/>
    </i>
    <i>
      <x v="6"/>
    </i>
    <i>
      <x v="7"/>
    </i>
    <i>
      <x v="8"/>
    </i>
    <i>
      <x v="9"/>
    </i>
    <i>
      <x v="10"/>
    </i>
    <i>
      <x v="11"/>
    </i>
  </rowItems>
  <colFields count="1">
    <field x="-2"/>
  </colFields>
  <colItems count="4">
    <i>
      <x/>
    </i>
    <i i="1">
      <x v="1"/>
    </i>
    <i i="2">
      <x v="2"/>
    </i>
    <i i="3">
      <x v="3"/>
    </i>
  </colItems>
  <dataFields count="4">
    <dataField name="Sum of Actual Values" fld="3" baseField="0" baseItem="0"/>
    <dataField name="Sum of Upper Confidence Bound" fld="6" baseField="0" baseItem="0"/>
    <dataField name="Sum of Forecast" fld="4" baseField="0" baseItem="0"/>
    <dataField name="Sum of Lower Confidence Bound" fld="5"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6A8A6A-D63D-46E4-AD0B-BBB1B2BFE870}" name="PivotTable12"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8:C30" firstHeaderRow="0" firstDataRow="1" firstDataCol="1"/>
  <pivotFields count="6">
    <pivotField numFmtId="14"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sd="0" x="3"/>
        <item h="1" sd="0" x="4"/>
        <item h="1" sd="0" x="5"/>
        <item t="default"/>
      </items>
    </pivotField>
  </pivotFields>
  <rowFields count="1">
    <field x="3"/>
  </rowFields>
  <rowItems count="12">
    <i>
      <x v="1"/>
    </i>
    <i>
      <x v="2"/>
    </i>
    <i>
      <x v="3"/>
    </i>
    <i>
      <x v="4"/>
    </i>
    <i>
      <x v="5"/>
    </i>
    <i>
      <x v="6"/>
    </i>
    <i>
      <x v="7"/>
    </i>
    <i>
      <x v="8"/>
    </i>
    <i>
      <x v="9"/>
    </i>
    <i>
      <x v="10"/>
    </i>
    <i>
      <x v="11"/>
    </i>
    <i>
      <x v="12"/>
    </i>
  </rowItems>
  <colFields count="1">
    <field x="-2"/>
  </colFields>
  <colItems count="2">
    <i>
      <x/>
    </i>
    <i i="1">
      <x v="1"/>
    </i>
  </colItems>
  <dataFields count="2">
    <dataField name="Sum of Actual Sales" fld="1" baseField="0" baseItem="0" numFmtId="167"/>
    <dataField name="Sum of Predicted Sales" fld="2" baseField="0" baseItem="0" numFmtId="167"/>
  </dataFields>
  <formats count="4">
    <format dxfId="7">
      <pivotArea outline="0" collapsedLevelsAreSubtotals="1" fieldPosition="0">
        <references count="1">
          <reference field="4294967294" count="1" selected="0">
            <x v="1"/>
          </reference>
        </references>
      </pivotArea>
    </format>
    <format dxfId="6">
      <pivotArea dataOnly="0" labelOnly="1" outline="0" fieldPosition="0">
        <references count="1">
          <reference field="4294967294" count="1">
            <x v="1"/>
          </reference>
        </references>
      </pivotArea>
    </format>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3363A5-3CE2-46BD-9F22-7EF9E9AC8054}" name="PivotTable11"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15" firstHeaderRow="0" firstDataRow="1" firstDataCol="1"/>
  <pivotFields count="6">
    <pivotField numFmtId="14"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sd="0" x="3"/>
        <item h="1" sd="0" x="4"/>
        <item h="1" sd="0" x="5"/>
        <item t="default"/>
      </items>
    </pivotField>
  </pivotFields>
  <rowFields count="1">
    <field x="3"/>
  </rowFields>
  <rowItems count="12">
    <i>
      <x v="1"/>
    </i>
    <i>
      <x v="2"/>
    </i>
    <i>
      <x v="3"/>
    </i>
    <i>
      <x v="4"/>
    </i>
    <i>
      <x v="5"/>
    </i>
    <i>
      <x v="6"/>
    </i>
    <i>
      <x v="7"/>
    </i>
    <i>
      <x v="8"/>
    </i>
    <i>
      <x v="9"/>
    </i>
    <i>
      <x v="10"/>
    </i>
    <i>
      <x v="11"/>
    </i>
    <i>
      <x v="12"/>
    </i>
  </rowItems>
  <colFields count="1">
    <field x="-2"/>
  </colFields>
  <colItems count="2">
    <i>
      <x/>
    </i>
    <i i="1">
      <x v="1"/>
    </i>
  </colItems>
  <dataFields count="2">
    <dataField name="Sum of Actual Sales" fld="1" baseField="0" baseItem="0" numFmtId="167"/>
    <dataField name="Sum of Predicted Sales" fld="2" baseField="0" baseItem="0" numFmtId="167"/>
  </dataFields>
  <formats count="5">
    <format dxfId="8">
      <pivotArea dataOnly="0" outline="0" fieldPosition="0">
        <references count="1">
          <reference field="4294967294" count="1">
            <x v="0"/>
          </reference>
        </references>
      </pivotArea>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4AA9A18-BD1C-4224-8D30-B76A756E2225}" sourceName="Year">
  <extLst>
    <x:ext xmlns:x15="http://schemas.microsoft.com/office/spreadsheetml/2010/11/main" uri="{2F2917AC-EB37-4324-AD4E-5DD8C200BD13}">
      <x15:tableSlicerCache tableId="7"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DD91875-C4B4-4EFC-A986-DF55F03C7403}"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D3BD79-BF44-497E-BC98-5C657947A107}" name="Table7" displayName="Table7" ref="A1:G49" totalsRowShown="0" headerRowDxfId="18" dataDxfId="17">
  <autoFilter ref="A1:G49" xr:uid="{62D3BD79-BF44-497E-BC98-5C657947A107}"/>
  <tableColumns count="7">
    <tableColumn id="1" xr3:uid="{11247F83-8360-456D-96A3-B16DFEB3B2B3}" name="Timeline" dataDxfId="23"/>
    <tableColumn id="7" xr3:uid="{023D6EEA-7B21-4520-A3E8-1221ED56CE83}" name="Month" dataDxfId="10"/>
    <tableColumn id="6" xr3:uid="{CF79E0F0-0AE9-49BF-821D-AEDF1E88FD05}" name="Year" dataDxfId="11"/>
    <tableColumn id="2" xr3:uid="{CCAE8653-3F71-4AC6-844B-BB0AE59040E5}" name="Actual Values" dataDxfId="22"/>
    <tableColumn id="3" xr3:uid="{3AF3A006-63A4-4E2F-9365-DE524B9504C1}" name="Forecast" dataDxfId="21">
      <calculatedColumnFormula>_xlfn.FORECAST.ETS(A2,$D$2:$D$13,$A$2:$A$13,1,1)</calculatedColumnFormula>
    </tableColumn>
    <tableColumn id="4" xr3:uid="{2DC467F3-31DD-409B-8F7C-200DCB1ED68C}" name="Lower Confidence Bound" dataDxfId="20">
      <calculatedColumnFormula>E2-_xlfn.FORECAST.ETS.CONFINT(A2,$D$2:$D$13,$A$2:$A$13,0.95,1,1)</calculatedColumnFormula>
    </tableColumn>
    <tableColumn id="5" xr3:uid="{D3E17506-889D-4695-B90B-91A408CEDC31}" name="Upper Confidence Bound" dataDxfId="19">
      <calculatedColumnFormula>E2+_xlfn.FORECAST.ETS.CONFINT(A2,$D$2:$D$13,$A$2:$A$13,0.95,1,1)</calculatedColumnFormula>
    </tableColumn>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BD3E35-8B74-40CB-8017-B1239742DBFB}" name="Table1" displayName="Table1" ref="A1:C49" totalsRowShown="0" headerRowBorderDxfId="32" tableBorderDxfId="33">
  <autoFilter ref="A1:C49" xr:uid="{E6BD3E35-8B74-40CB-8017-B1239742DBFB}"/>
  <tableColumns count="3">
    <tableColumn id="1" xr3:uid="{665F4D63-26CC-4948-93EB-BAE7CB9483E6}" name="Date" dataDxfId="31"/>
    <tableColumn id="2" xr3:uid="{CC060076-3D95-4D3B-8559-7E7241398058}" name="Actual Sales" dataDxfId="30"/>
    <tableColumn id="3" xr3:uid="{90B4533A-CF4F-4F24-93AF-398CB35FA593}" name="Predicted Sales" dataDxfId="2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604E84-3883-44E4-9AB6-1A8D28987533}" name="Table19" displayName="Table19" ref="A1:C49" totalsRowShown="0" headerRowBorderDxfId="15" tableBorderDxfId="16">
  <autoFilter ref="A1:C49" xr:uid="{E6BD3E35-8B74-40CB-8017-B1239742DBFB}"/>
  <tableColumns count="3">
    <tableColumn id="1" xr3:uid="{5284047E-4247-486A-B2E7-28B89097415D}" name="Date" dataDxfId="14"/>
    <tableColumn id="2" xr3:uid="{3A560705-1B47-4804-B375-5DF452577FDD}" name="Actual Sales" dataDxfId="13"/>
    <tableColumn id="3" xr3:uid="{2D9BBB89-BC0A-421C-B4FD-30FDBB2C36FB}" name="Predicted Sales" dataDxfId="1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F344F4B-C2B1-4BEA-A7B6-808653A7E550}" name="Table16" displayName="Table16" ref="A1:C13" totalsRowShown="0" headerRowBorderDxfId="27" tableBorderDxfId="28">
  <autoFilter ref="A1:C13" xr:uid="{E6BD3E35-8B74-40CB-8017-B1239742DBFB}"/>
  <tableColumns count="3">
    <tableColumn id="1" xr3:uid="{EBF27FCF-23D7-4CB0-BB07-CA52F51FAA3D}" name="Date" dataDxfId="26"/>
    <tableColumn id="2" xr3:uid="{FAE82435-AD5B-4ADD-BFBD-594E78036661}" name="Actual Sales" dataDxfId="25"/>
    <tableColumn id="3" xr3:uid="{D152971A-14DF-4D30-A69A-24026DB17693}" name="Predicted Sales" dataDxfId="24"/>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C7ED9-18BF-4041-A7A6-9CDF780C3825}">
  <dimension ref="A1:E50"/>
  <sheetViews>
    <sheetView zoomScale="60" zoomScaleNormal="60" zoomScaleSheetLayoutView="50" workbookViewId="0">
      <selection activeCell="M27" sqref="M27"/>
    </sheetView>
  </sheetViews>
  <sheetFormatPr defaultRowHeight="14.4" x14ac:dyDescent="0.3"/>
  <cols>
    <col min="1" max="1" width="18.21875" bestFit="1" customWidth="1"/>
    <col min="2" max="2" width="26.77734375" style="33" bestFit="1" customWidth="1"/>
    <col min="3" max="3" width="40.33203125" style="33" bestFit="1" customWidth="1"/>
    <col min="4" max="4" width="20.44140625" bestFit="1" customWidth="1"/>
    <col min="5" max="5" width="40.109375" bestFit="1" customWidth="1"/>
  </cols>
  <sheetData>
    <row r="1" spans="1:3" ht="20.399999999999999" customHeight="1" x14ac:dyDescent="0.3"/>
    <row r="2" spans="1:3" ht="20.399999999999999" customHeight="1" x14ac:dyDescent="0.3"/>
    <row r="3" spans="1:3" ht="20.399999999999999" customHeight="1" x14ac:dyDescent="0.3">
      <c r="A3" s="14" t="s">
        <v>3</v>
      </c>
      <c r="B3" s="33" t="s">
        <v>4</v>
      </c>
      <c r="C3" s="33" t="s">
        <v>5</v>
      </c>
    </row>
    <row r="4" spans="1:3" ht="20.399999999999999" customHeight="1" x14ac:dyDescent="0.3">
      <c r="A4" s="15" t="s">
        <v>6</v>
      </c>
      <c r="B4" s="33">
        <v>8263.7579381504729</v>
      </c>
      <c r="C4" s="33">
        <v>6517.1277803885578</v>
      </c>
    </row>
    <row r="5" spans="1:3" x14ac:dyDescent="0.3">
      <c r="A5" s="15" t="s">
        <v>7</v>
      </c>
      <c r="B5" s="33">
        <v>8829.3851658791973</v>
      </c>
      <c r="C5" s="33">
        <v>7245.7129327538778</v>
      </c>
    </row>
    <row r="6" spans="1:3" x14ac:dyDescent="0.3">
      <c r="A6" s="15" t="s">
        <v>8</v>
      </c>
      <c r="B6" s="33">
        <v>8978.4513050424248</v>
      </c>
      <c r="C6" s="33">
        <v>7646.9211064966694</v>
      </c>
    </row>
    <row r="7" spans="1:3" x14ac:dyDescent="0.3">
      <c r="A7" s="15" t="s">
        <v>9</v>
      </c>
      <c r="B7" s="33">
        <v>9327.7003676553686</v>
      </c>
      <c r="C7" s="33">
        <v>8095.987325272913</v>
      </c>
    </row>
    <row r="8" spans="1:3" x14ac:dyDescent="0.3">
      <c r="A8" s="15" t="s">
        <v>10</v>
      </c>
      <c r="B8" s="33">
        <v>9371.1209657106774</v>
      </c>
      <c r="C8" s="33">
        <v>8323.0042914429669</v>
      </c>
    </row>
    <row r="9" spans="1:3" x14ac:dyDescent="0.3">
      <c r="A9" s="15" t="s">
        <v>11</v>
      </c>
      <c r="B9" s="33">
        <v>9273.0819448019683</v>
      </c>
      <c r="C9" s="33">
        <v>8220.6584346010168</v>
      </c>
    </row>
    <row r="10" spans="1:3" x14ac:dyDescent="0.3">
      <c r="A10" s="15" t="s">
        <v>12</v>
      </c>
      <c r="B10" s="33">
        <v>9269.3376617088925</v>
      </c>
      <c r="C10" s="33">
        <v>8452.906659558972</v>
      </c>
    </row>
    <row r="11" spans="1:3" x14ac:dyDescent="0.3">
      <c r="A11" s="15" t="s">
        <v>13</v>
      </c>
      <c r="B11" s="33">
        <v>8964.2986408001816</v>
      </c>
      <c r="C11" s="33">
        <v>8352.4530286367008</v>
      </c>
    </row>
    <row r="12" spans="1:3" x14ac:dyDescent="0.3">
      <c r="A12" s="15" t="s">
        <v>14</v>
      </c>
      <c r="B12" s="33">
        <v>9217.7192388554995</v>
      </c>
      <c r="C12" s="33">
        <v>8437.6509666777638</v>
      </c>
    </row>
    <row r="13" spans="1:3" x14ac:dyDescent="0.3">
      <c r="A13" s="15" t="s">
        <v>15</v>
      </c>
      <c r="B13" s="33">
        <v>9656.9683014684451</v>
      </c>
      <c r="C13" s="33">
        <v>8098.5931822252805</v>
      </c>
    </row>
    <row r="14" spans="1:3" x14ac:dyDescent="0.3">
      <c r="A14" s="15" t="s">
        <v>16</v>
      </c>
      <c r="B14" s="33">
        <v>9907.0344406316726</v>
      </c>
      <c r="C14" s="33">
        <v>8450.243296382112</v>
      </c>
    </row>
    <row r="15" spans="1:3" x14ac:dyDescent="0.3">
      <c r="A15" s="15" t="s">
        <v>17</v>
      </c>
      <c r="B15" s="33">
        <v>10348.661668360397</v>
      </c>
      <c r="C15" s="33">
        <v>8618.2203767153151</v>
      </c>
    </row>
    <row r="18" spans="1:3" x14ac:dyDescent="0.3">
      <c r="A18" s="14" t="s">
        <v>3</v>
      </c>
      <c r="B18" s="33" t="s">
        <v>4</v>
      </c>
      <c r="C18" s="33" t="s">
        <v>5</v>
      </c>
    </row>
    <row r="19" spans="1:3" x14ac:dyDescent="0.3">
      <c r="A19" s="15" t="s">
        <v>6</v>
      </c>
      <c r="B19" s="33">
        <v>8263.7579381504729</v>
      </c>
      <c r="C19" s="33">
        <v>5997.25</v>
      </c>
    </row>
    <row r="20" spans="1:3" x14ac:dyDescent="0.3">
      <c r="A20" s="15" t="s">
        <v>7</v>
      </c>
      <c r="B20" s="33">
        <v>8829.3851658791973</v>
      </c>
      <c r="C20" s="33">
        <v>6163.0523947693018</v>
      </c>
    </row>
    <row r="21" spans="1:3" x14ac:dyDescent="0.3">
      <c r="A21" s="15" t="s">
        <v>8</v>
      </c>
      <c r="B21" s="33">
        <v>8978.4513050424248</v>
      </c>
      <c r="C21" s="33">
        <v>6313.5988220627187</v>
      </c>
    </row>
    <row r="22" spans="1:3" x14ac:dyDescent="0.3">
      <c r="A22" s="15" t="s">
        <v>9</v>
      </c>
      <c r="B22" s="33">
        <v>9327.7003676553686</v>
      </c>
      <c r="C22" s="33">
        <v>6464.9759989295017</v>
      </c>
    </row>
    <row r="23" spans="1:3" x14ac:dyDescent="0.3">
      <c r="A23" s="15" t="s">
        <v>10</v>
      </c>
      <c r="B23" s="33">
        <v>9371.1209657106774</v>
      </c>
      <c r="C23" s="33">
        <v>6620.5889040324228</v>
      </c>
    </row>
    <row r="24" spans="1:3" x14ac:dyDescent="0.3">
      <c r="A24" s="15" t="s">
        <v>11</v>
      </c>
      <c r="B24" s="33">
        <v>9273.0819448019683</v>
      </c>
      <c r="C24" s="33">
        <v>6770.9844931632233</v>
      </c>
    </row>
    <row r="25" spans="1:3" ht="15.6" customHeight="1" x14ac:dyDescent="0.3">
      <c r="A25" s="15" t="s">
        <v>12</v>
      </c>
      <c r="B25" s="33">
        <v>9269.3376617088925</v>
      </c>
      <c r="C25" s="33">
        <v>6930.6839280183012</v>
      </c>
    </row>
    <row r="26" spans="1:3" ht="15.6" customHeight="1" x14ac:dyDescent="0.3">
      <c r="A26" s="15" t="s">
        <v>13</v>
      </c>
      <c r="B26" s="33">
        <v>8964.2986408001816</v>
      </c>
      <c r="C26" s="33">
        <v>7089.0677674879407</v>
      </c>
    </row>
    <row r="27" spans="1:3" ht="15.6" customHeight="1" x14ac:dyDescent="0.3">
      <c r="A27" s="15" t="s">
        <v>14</v>
      </c>
      <c r="B27" s="33">
        <v>9217.7192388554995</v>
      </c>
      <c r="C27" s="33">
        <v>7269.4630598282802</v>
      </c>
    </row>
    <row r="28" spans="1:3" ht="15.6" customHeight="1" x14ac:dyDescent="0.3">
      <c r="A28" s="15" t="s">
        <v>15</v>
      </c>
      <c r="B28" s="33">
        <v>9656.9683014684451</v>
      </c>
      <c r="C28" s="33">
        <v>7448.2630813204814</v>
      </c>
    </row>
    <row r="29" spans="1:3" ht="15.6" customHeight="1" x14ac:dyDescent="0.3">
      <c r="A29" s="15" t="s">
        <v>16</v>
      </c>
      <c r="B29" s="33">
        <v>9907.0344406316726</v>
      </c>
      <c r="C29" s="33">
        <v>7626.3791564471703</v>
      </c>
    </row>
    <row r="30" spans="1:3" ht="15.6" customHeight="1" x14ac:dyDescent="0.3">
      <c r="A30" s="15" t="s">
        <v>17</v>
      </c>
      <c r="B30" s="33">
        <v>10348.661668360397</v>
      </c>
      <c r="C30" s="33">
        <v>7804.6356140664093</v>
      </c>
    </row>
    <row r="33" spans="1:5" x14ac:dyDescent="0.3">
      <c r="A33" s="14" t="s">
        <v>3</v>
      </c>
      <c r="B33" t="s">
        <v>25</v>
      </c>
      <c r="C33" t="s">
        <v>28</v>
      </c>
      <c r="D33" t="s">
        <v>26</v>
      </c>
      <c r="E33" t="s">
        <v>27</v>
      </c>
    </row>
    <row r="34" spans="1:5" x14ac:dyDescent="0.3">
      <c r="A34" s="15" t="s">
        <v>6</v>
      </c>
      <c r="B34" s="16">
        <v>8456.6432298840882</v>
      </c>
      <c r="C34" s="16">
        <v>6662.3113516740796</v>
      </c>
      <c r="D34" s="16">
        <v>5405.1528767376485</v>
      </c>
      <c r="E34" s="16">
        <v>4147.9944018012175</v>
      </c>
    </row>
    <row r="35" spans="1:5" x14ac:dyDescent="0.3">
      <c r="A35" s="15" t="s">
        <v>7</v>
      </c>
      <c r="B35" s="16">
        <v>8815.002781795456</v>
      </c>
      <c r="C35" s="16">
        <v>6789.5236352114289</v>
      </c>
      <c r="D35" s="16">
        <v>5481.1467808797734</v>
      </c>
      <c r="E35" s="16">
        <v>4172.7699265481169</v>
      </c>
    </row>
    <row r="36" spans="1:5" x14ac:dyDescent="0.3">
      <c r="A36" s="15" t="s">
        <v>8</v>
      </c>
      <c r="B36" s="16">
        <v>9214.9608672554059</v>
      </c>
      <c r="C36" s="16">
        <v>6913.793848583563</v>
      </c>
      <c r="D36" s="16">
        <v>5557.1406850218973</v>
      </c>
      <c r="E36" s="16">
        <v>4200.4875214602325</v>
      </c>
    </row>
    <row r="37" spans="1:5" x14ac:dyDescent="0.3">
      <c r="A37" s="15" t="s">
        <v>9</v>
      </c>
      <c r="B37" s="16">
        <v>9269.1458236598501</v>
      </c>
      <c r="C37" s="16">
        <v>7035.7501741737942</v>
      </c>
      <c r="D37" s="16">
        <v>5633.1345891640212</v>
      </c>
      <c r="E37" s="16">
        <v>4230.5190041542483</v>
      </c>
    </row>
    <row r="38" spans="1:5" x14ac:dyDescent="0.3">
      <c r="A38" s="15" t="s">
        <v>10</v>
      </c>
      <c r="B38" s="16">
        <v>9346.2857370891452</v>
      </c>
      <c r="C38" s="16">
        <v>7155.8112923935005</v>
      </c>
      <c r="D38" s="16">
        <v>5709.1284933061461</v>
      </c>
      <c r="E38" s="16">
        <v>4262.4456942187908</v>
      </c>
    </row>
    <row r="39" spans="1:5" x14ac:dyDescent="0.3">
      <c r="A39" s="15" t="s">
        <v>11</v>
      </c>
      <c r="B39" s="16">
        <v>9346.1712952540474</v>
      </c>
      <c r="C39" s="16">
        <v>7274.274788012146</v>
      </c>
      <c r="D39" s="16">
        <v>5785.1223974482709</v>
      </c>
      <c r="E39" s="16">
        <v>4295.9700068843949</v>
      </c>
    </row>
    <row r="40" spans="1:5" x14ac:dyDescent="0.3">
      <c r="A40" s="15" t="s">
        <v>12</v>
      </c>
      <c r="B40" s="16">
        <v>9259.9937188444201</v>
      </c>
      <c r="C40" s="16">
        <v>7391.3623819438753</v>
      </c>
      <c r="D40" s="16">
        <v>5861.1163015903949</v>
      </c>
      <c r="E40" s="16">
        <v>4330.8702212369153</v>
      </c>
    </row>
    <row r="41" spans="1:5" x14ac:dyDescent="0.3">
      <c r="A41" s="15" t="s">
        <v>13</v>
      </c>
      <c r="B41" s="16">
        <v>9052.2086382924663</v>
      </c>
      <c r="C41" s="16">
        <v>7507.2453213762165</v>
      </c>
      <c r="D41" s="16">
        <v>5937.1102057325188</v>
      </c>
      <c r="E41" s="16">
        <v>4366.975090088823</v>
      </c>
    </row>
    <row r="42" spans="1:5" x14ac:dyDescent="0.3">
      <c r="A42" s="15" t="s">
        <v>14</v>
      </c>
      <c r="B42" s="16">
        <v>9463.1927058486926</v>
      </c>
      <c r="C42" s="16">
        <v>7622.0596661123855</v>
      </c>
      <c r="D42" s="16">
        <v>6013.1041098746446</v>
      </c>
      <c r="E42" s="16">
        <v>4404.1485536369019</v>
      </c>
    </row>
    <row r="43" spans="1:5" x14ac:dyDescent="0.3">
      <c r="A43" s="15" t="s">
        <v>15</v>
      </c>
      <c r="B43" s="16">
        <v>9859.3015124148878</v>
      </c>
      <c r="C43" s="16">
        <v>7735.9160118424279</v>
      </c>
      <c r="D43" s="16">
        <v>6089.0980140167685</v>
      </c>
      <c r="E43" s="16">
        <v>4442.2800161911073</v>
      </c>
    </row>
    <row r="44" spans="1:5" x14ac:dyDescent="0.3">
      <c r="A44" s="15" t="s">
        <v>16</v>
      </c>
      <c r="B44" s="16">
        <v>9947.4082561691303</v>
      </c>
      <c r="C44" s="16">
        <v>7848.9059554128335</v>
      </c>
      <c r="D44" s="16">
        <v>6165.0919181588924</v>
      </c>
      <c r="E44" s="16">
        <v>4481.2778809049514</v>
      </c>
    </row>
    <row r="45" spans="1:5" x14ac:dyDescent="0.3">
      <c r="A45" s="15" t="s">
        <v>17</v>
      </c>
      <c r="B45" s="16">
        <v>11123.754743466649</v>
      </c>
      <c r="C45" s="16">
        <v>9506.4030177157474</v>
      </c>
      <c r="D45" s="16">
        <v>7786.3822860561768</v>
      </c>
      <c r="E45" s="16">
        <v>6066.3615543966062</v>
      </c>
    </row>
    <row r="46" spans="1:5" x14ac:dyDescent="0.3">
      <c r="B46"/>
      <c r="C46"/>
    </row>
    <row r="47" spans="1:5" x14ac:dyDescent="0.3">
      <c r="B47"/>
      <c r="C47"/>
    </row>
    <row r="48" spans="1:5" x14ac:dyDescent="0.3">
      <c r="B48"/>
      <c r="C48"/>
    </row>
    <row r="49" spans="2:3" x14ac:dyDescent="0.3">
      <c r="B49"/>
      <c r="C49"/>
    </row>
    <row r="50" spans="2:3" x14ac:dyDescent="0.3">
      <c r="B50"/>
      <c r="C50"/>
    </row>
  </sheetData>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72A00-8585-4397-A59E-47FC93CAED7B}">
  <dimension ref="A1:H49"/>
  <sheetViews>
    <sheetView topLeftCell="A2" zoomScale="70" zoomScaleNormal="70" workbookViewId="0">
      <selection sqref="A1:XFD49"/>
    </sheetView>
  </sheetViews>
  <sheetFormatPr defaultRowHeight="14.4" x14ac:dyDescent="0.3"/>
  <cols>
    <col min="1" max="1" width="11.6640625" bestFit="1" customWidth="1"/>
    <col min="2" max="3" width="10.5546875" customWidth="1"/>
    <col min="4" max="4" width="14.5546875" bestFit="1" customWidth="1"/>
    <col min="5" max="5" width="12" bestFit="1" customWidth="1"/>
    <col min="6" max="6" width="24" customWidth="1"/>
    <col min="7" max="7" width="24.109375" customWidth="1"/>
  </cols>
  <sheetData>
    <row r="1" spans="1:7" x14ac:dyDescent="0.3">
      <c r="A1" s="17" t="s">
        <v>18</v>
      </c>
      <c r="B1" s="17" t="s">
        <v>24</v>
      </c>
      <c r="C1" s="17" t="s">
        <v>23</v>
      </c>
      <c r="D1" s="17" t="s">
        <v>22</v>
      </c>
      <c r="E1" s="17" t="s">
        <v>19</v>
      </c>
      <c r="F1" s="17" t="s">
        <v>20</v>
      </c>
      <c r="G1" s="17" t="s">
        <v>21</v>
      </c>
    </row>
    <row r="2" spans="1:7" x14ac:dyDescent="0.3">
      <c r="A2" s="21">
        <v>43831</v>
      </c>
      <c r="B2" s="21" t="s">
        <v>6</v>
      </c>
      <c r="C2" s="22">
        <v>2020</v>
      </c>
      <c r="D2" s="23">
        <v>1002</v>
      </c>
      <c r="E2" s="23"/>
      <c r="F2" s="23"/>
      <c r="G2" s="23"/>
    </row>
    <row r="3" spans="1:7" x14ac:dyDescent="0.3">
      <c r="A3" s="21">
        <v>43862</v>
      </c>
      <c r="B3" s="21" t="s">
        <v>7</v>
      </c>
      <c r="C3" s="22">
        <v>2020</v>
      </c>
      <c r="D3" s="23">
        <v>1238.722712624038</v>
      </c>
      <c r="E3" s="23"/>
      <c r="F3" s="23"/>
      <c r="G3" s="23"/>
    </row>
    <row r="4" spans="1:7" x14ac:dyDescent="0.3">
      <c r="A4" s="21">
        <v>43891</v>
      </c>
      <c r="B4" s="21" t="s">
        <v>8</v>
      </c>
      <c r="C4" s="22">
        <v>2020</v>
      </c>
      <c r="D4" s="23">
        <v>1282.4048206570619</v>
      </c>
      <c r="E4" s="23"/>
      <c r="F4" s="23"/>
      <c r="G4" s="23"/>
    </row>
    <row r="5" spans="1:7" x14ac:dyDescent="0.3">
      <c r="A5" s="21">
        <v>43922</v>
      </c>
      <c r="B5" s="21" t="s">
        <v>9</v>
      </c>
      <c r="C5" s="22">
        <v>2020</v>
      </c>
      <c r="D5" s="23">
        <v>1285.227184736834</v>
      </c>
      <c r="E5" s="23"/>
      <c r="F5" s="23"/>
      <c r="G5" s="23"/>
    </row>
    <row r="6" spans="1:7" x14ac:dyDescent="0.3">
      <c r="A6" s="21">
        <v>43952</v>
      </c>
      <c r="B6" s="21" t="s">
        <v>10</v>
      </c>
      <c r="C6" s="22">
        <v>2020</v>
      </c>
      <c r="D6" s="23">
        <v>1401.486079315689</v>
      </c>
      <c r="E6" s="23"/>
      <c r="F6" s="23"/>
      <c r="G6" s="23"/>
    </row>
    <row r="7" spans="1:7" x14ac:dyDescent="0.3">
      <c r="A7" s="21">
        <v>43983</v>
      </c>
      <c r="B7" s="21" t="s">
        <v>11</v>
      </c>
      <c r="C7" s="22">
        <v>2020</v>
      </c>
      <c r="D7" s="23">
        <v>1343.491033537797</v>
      </c>
      <c r="E7" s="23"/>
      <c r="F7" s="23"/>
      <c r="G7" s="23"/>
    </row>
    <row r="8" spans="1:7" x14ac:dyDescent="0.3">
      <c r="A8" s="21">
        <v>44013</v>
      </c>
      <c r="B8" s="21" t="s">
        <v>12</v>
      </c>
      <c r="C8" s="22">
        <v>2020</v>
      </c>
      <c r="D8" s="23">
        <v>1412.9292810764559</v>
      </c>
      <c r="E8" s="23"/>
      <c r="F8" s="23"/>
      <c r="G8" s="23"/>
    </row>
    <row r="9" spans="1:7" x14ac:dyDescent="0.3">
      <c r="A9" s="21">
        <v>44044</v>
      </c>
      <c r="B9" s="21" t="s">
        <v>13</v>
      </c>
      <c r="C9" s="22">
        <v>2020</v>
      </c>
      <c r="D9" s="23">
        <v>1202.442949541505</v>
      </c>
      <c r="E9" s="23"/>
      <c r="F9" s="23"/>
      <c r="G9" s="23"/>
    </row>
    <row r="10" spans="1:7" x14ac:dyDescent="0.3">
      <c r="A10" s="21">
        <v>44075</v>
      </c>
      <c r="B10" s="21" t="s">
        <v>14</v>
      </c>
      <c r="C10" s="22">
        <v>2020</v>
      </c>
      <c r="D10" s="23">
        <v>1275.237302632567</v>
      </c>
      <c r="E10" s="23"/>
      <c r="F10" s="23"/>
      <c r="G10" s="23"/>
    </row>
    <row r="11" spans="1:7" x14ac:dyDescent="0.3">
      <c r="A11" s="21">
        <v>44105</v>
      </c>
      <c r="B11" s="21" t="s">
        <v>15</v>
      </c>
      <c r="C11" s="22">
        <v>2020</v>
      </c>
      <c r="D11" s="23">
        <v>1337.0957619321271</v>
      </c>
      <c r="E11" s="23"/>
      <c r="F11" s="23"/>
      <c r="G11" s="23"/>
    </row>
    <row r="12" spans="1:7" x14ac:dyDescent="0.3">
      <c r="A12" s="21">
        <v>44136</v>
      </c>
      <c r="B12" s="21" t="s">
        <v>16</v>
      </c>
      <c r="C12" s="22">
        <v>2020</v>
      </c>
      <c r="D12" s="23">
        <v>1389.062274934965</v>
      </c>
      <c r="E12" s="23"/>
      <c r="F12" s="23"/>
      <c r="G12" s="23"/>
    </row>
    <row r="13" spans="1:7" x14ac:dyDescent="0.3">
      <c r="A13" s="21">
        <v>44166</v>
      </c>
      <c r="B13" s="21" t="s">
        <v>17</v>
      </c>
      <c r="C13" s="22">
        <v>2020</v>
      </c>
      <c r="D13" s="23">
        <v>1545.2964637551599</v>
      </c>
      <c r="E13" s="23">
        <v>1545.2964637551599</v>
      </c>
      <c r="F13" s="24">
        <v>1545.2964637551599</v>
      </c>
      <c r="G13" s="24">
        <v>1545.2964637551599</v>
      </c>
    </row>
    <row r="14" spans="1:7" x14ac:dyDescent="0.3">
      <c r="A14" s="18">
        <v>44197</v>
      </c>
      <c r="B14" s="18" t="s">
        <v>6</v>
      </c>
      <c r="C14" s="20">
        <v>2021</v>
      </c>
      <c r="D14" s="17">
        <v>1737.425664674013</v>
      </c>
      <c r="E14" s="17">
        <f>_xlfn.FORECAST.ETS(A14,$D$2:$D$13,$A$2:$A$13,1,1)</f>
        <v>1497.7420090107184</v>
      </c>
      <c r="F14" s="19">
        <f>E14-_xlfn.FORECAST.ETS.CONFINT(A14,$D$2:$D$13,$A$2:$A$13,0.95,1,1)</f>
        <v>1278.0483434288012</v>
      </c>
      <c r="G14" s="19">
        <f>E14+_xlfn.FORECAST.ETS.CONFINT(A14,$D$2:$D$13,$A$2:$A$13,0.95,1,1)</f>
        <v>1717.4356745926357</v>
      </c>
    </row>
    <row r="15" spans="1:7" x14ac:dyDescent="0.3">
      <c r="A15" s="18">
        <v>44228</v>
      </c>
      <c r="B15" s="18" t="s">
        <v>7</v>
      </c>
      <c r="C15" s="20">
        <v>2021</v>
      </c>
      <c r="D15" s="17">
        <v>1873.444888045085</v>
      </c>
      <c r="E15" s="17">
        <f>_xlfn.FORECAST.ETS(A15,$D$2:$D$13,$A$2:$A$13,1,1)</f>
        <v>1523.0733103914267</v>
      </c>
      <c r="F15" s="19">
        <f>E15-_xlfn.FORECAST.ETS.CONFINT(A15,$D$2:$D$13,$A$2:$A$13,0.95,1,1)</f>
        <v>1277.3499965951414</v>
      </c>
      <c r="G15" s="19">
        <f>E15+_xlfn.FORECAST.ETS.CONFINT(A15,$D$2:$D$13,$A$2:$A$13,0.95,1,1)</f>
        <v>1768.796624187712</v>
      </c>
    </row>
    <row r="16" spans="1:7" x14ac:dyDescent="0.3">
      <c r="A16" s="18">
        <v>44256</v>
      </c>
      <c r="B16" s="18" t="s">
        <v>8</v>
      </c>
      <c r="C16" s="20">
        <v>2021</v>
      </c>
      <c r="D16" s="17">
        <v>1993.211303259031</v>
      </c>
      <c r="E16" s="17">
        <f>_xlfn.FORECAST.ETS(A16,$D$2:$D$13,$A$2:$A$13,1,1)</f>
        <v>1548.4046117721348</v>
      </c>
      <c r="F16" s="19">
        <f>E16-_xlfn.FORECAST.ETS.CONFINT(A16,$D$2:$D$13,$A$2:$A$13,0.95,1,1)</f>
        <v>1279.0665392835745</v>
      </c>
      <c r="G16" s="19">
        <f>E16+_xlfn.FORECAST.ETS.CONFINT(A16,$D$2:$D$13,$A$2:$A$13,0.95,1,1)</f>
        <v>1817.7426842606951</v>
      </c>
    </row>
    <row r="17" spans="1:8" x14ac:dyDescent="0.3">
      <c r="A17" s="18">
        <v>44287</v>
      </c>
      <c r="B17" s="18" t="s">
        <v>9</v>
      </c>
      <c r="C17" s="20">
        <v>2021</v>
      </c>
      <c r="D17" s="17">
        <v>2103.1284395792218</v>
      </c>
      <c r="E17" s="17">
        <f>_xlfn.FORECAST.ETS(A17,$D$2:$D$13,$A$2:$A$13,1,1)</f>
        <v>1573.7359131528428</v>
      </c>
      <c r="F17" s="19">
        <f>E17-_xlfn.FORECAST.ETS.CONFINT(A17,$D$2:$D$13,$A$2:$A$13,0.95,1,1)</f>
        <v>1282.6095586709641</v>
      </c>
      <c r="G17" s="19">
        <f>E17+_xlfn.FORECAST.ETS.CONFINT(A17,$D$2:$D$13,$A$2:$A$13,0.95,1,1)</f>
        <v>1864.8622676347215</v>
      </c>
    </row>
    <row r="18" spans="1:8" x14ac:dyDescent="0.3">
      <c r="A18" s="18">
        <v>44317</v>
      </c>
      <c r="B18" s="18" t="s">
        <v>10</v>
      </c>
      <c r="C18" s="20">
        <v>2021</v>
      </c>
      <c r="D18" s="17">
        <v>2088.844687051193</v>
      </c>
      <c r="E18" s="17">
        <f>_xlfn.FORECAST.ETS(A18,$D$2:$D$13,$A$2:$A$13,1,1)</f>
        <v>1599.0672145335511</v>
      </c>
      <c r="F18" s="19">
        <f>E18-_xlfn.FORECAST.ETS.CONFINT(A18,$D$2:$D$13,$A$2:$A$13,0.95,1,1)</f>
        <v>1287.5953628040445</v>
      </c>
      <c r="G18" s="19">
        <f>E18+_xlfn.FORECAST.ETS.CONFINT(A18,$D$2:$D$13,$A$2:$A$13,0.95,1,1)</f>
        <v>1910.5390662630577</v>
      </c>
    </row>
    <row r="19" spans="1:8" x14ac:dyDescent="0.3">
      <c r="A19" s="18">
        <v>44348</v>
      </c>
      <c r="B19" s="18" t="s">
        <v>11</v>
      </c>
      <c r="C19" s="20">
        <v>2021</v>
      </c>
      <c r="D19" s="17">
        <v>2073.6359405419071</v>
      </c>
      <c r="E19" s="17">
        <f>_xlfn.FORECAST.ETS(A19,$D$2:$D$13,$A$2:$A$13,1,1)</f>
        <v>1624.3985159142592</v>
      </c>
      <c r="F19" s="19">
        <f>E19-_xlfn.FORECAST.ETS.CONFINT(A19,$D$2:$D$13,$A$2:$A$13,0.95,1,1)</f>
        <v>1293.757359582861</v>
      </c>
      <c r="G19" s="19">
        <f>E19+_xlfn.FORECAST.ETS.CONFINT(A19,$D$2:$D$13,$A$2:$A$13,0.95,1,1)</f>
        <v>1955.0396722456574</v>
      </c>
    </row>
    <row r="20" spans="1:8" x14ac:dyDescent="0.3">
      <c r="A20" s="18">
        <v>44378</v>
      </c>
      <c r="B20" s="18" t="s">
        <v>12</v>
      </c>
      <c r="C20" s="20">
        <v>2021</v>
      </c>
      <c r="D20" s="17">
        <v>1927.3640594580941</v>
      </c>
      <c r="E20" s="17">
        <f>_xlfn.FORECAST.ETS(A20,$D$2:$D$13,$A$2:$A$13,1,1)</f>
        <v>1649.7298172949672</v>
      </c>
      <c r="F20" s="19">
        <f>E20-_xlfn.FORECAST.ETS.CONFINT(A20,$D$2:$D$13,$A$2:$A$13,0.95,1,1)</f>
        <v>1300.9014492891656</v>
      </c>
      <c r="G20" s="19">
        <f>E20+_xlfn.FORECAST.ETS.CONFINT(A20,$D$2:$D$13,$A$2:$A$13,0.95,1,1)</f>
        <v>1998.5581853007689</v>
      </c>
    </row>
    <row r="21" spans="1:8" x14ac:dyDescent="0.3">
      <c r="A21" s="18">
        <v>44409</v>
      </c>
      <c r="B21" s="18" t="s">
        <v>13</v>
      </c>
      <c r="C21" s="20">
        <v>2021</v>
      </c>
      <c r="D21" s="17">
        <v>1842.155312948807</v>
      </c>
      <c r="E21" s="17">
        <f>_xlfn.FORECAST.ETS(A21,$D$2:$D$13,$A$2:$A$13,1,1)</f>
        <v>1675.0611186756755</v>
      </c>
      <c r="F21" s="19">
        <f>E21-_xlfn.FORECAST.ETS.CONFINT(A21,$D$2:$D$13,$A$2:$A$13,0.95,1,1)</f>
        <v>1308.8811367723747</v>
      </c>
      <c r="G21" s="19">
        <f>E21+_xlfn.FORECAST.ETS.CONFINT(A21,$D$2:$D$13,$A$2:$A$13,0.95,1,1)</f>
        <v>2041.2411005789763</v>
      </c>
    </row>
    <row r="22" spans="1:8" x14ac:dyDescent="0.3">
      <c r="A22" s="18">
        <v>44440</v>
      </c>
      <c r="B22" s="18" t="s">
        <v>14</v>
      </c>
      <c r="C22" s="20">
        <v>2021</v>
      </c>
      <c r="D22" s="17">
        <v>1934.871560420778</v>
      </c>
      <c r="E22" s="17">
        <f>_xlfn.FORECAST.ETS(A22,$D$2:$D$13,$A$2:$A$13,1,1)</f>
        <v>1700.3924200563836</v>
      </c>
      <c r="F22" s="19">
        <f>E22-_xlfn.FORECAST.ETS.CONFINT(A22,$D$2:$D$13,$A$2:$A$13,0.95,1,1)</f>
        <v>1317.5826536526126</v>
      </c>
      <c r="G22" s="19">
        <f>E22+_xlfn.FORECAST.ETS.CONFINT(A22,$D$2:$D$13,$A$2:$A$13,0.95,1,1)</f>
        <v>2083.2021864601547</v>
      </c>
    </row>
    <row r="23" spans="1:8" x14ac:dyDescent="0.3">
      <c r="A23" s="18">
        <v>44470</v>
      </c>
      <c r="B23" s="18" t="s">
        <v>15</v>
      </c>
      <c r="C23" s="20">
        <v>2021</v>
      </c>
      <c r="D23" s="17">
        <v>2066.788696740969</v>
      </c>
      <c r="E23" s="17">
        <f>_xlfn.FORECAST.ETS(A23,$D$2:$D$13,$A$2:$A$13,1,1)</f>
        <v>1725.7237214370919</v>
      </c>
      <c r="F23" s="19">
        <f>E23-_xlfn.FORECAST.ETS.CONFINT(A23,$D$2:$D$13,$A$2:$A$13,0.95,1,1)</f>
        <v>1326.9155705945741</v>
      </c>
      <c r="G23" s="19">
        <f>E23+_xlfn.FORECAST.ETS.CONFINT(A23,$D$2:$D$13,$A$2:$A$13,0.95,1,1)</f>
        <v>2124.5318722796096</v>
      </c>
    </row>
    <row r="24" spans="1:8" x14ac:dyDescent="0.3">
      <c r="A24" s="18">
        <v>44501</v>
      </c>
      <c r="B24" s="18" t="s">
        <v>16</v>
      </c>
      <c r="C24" s="20">
        <v>2021</v>
      </c>
      <c r="D24" s="17">
        <v>2062.555111954915</v>
      </c>
      <c r="E24" s="17">
        <f>_xlfn.FORECAST.ETS(A24,$D$2:$D$13,$A$2:$A$13,1,1)</f>
        <v>1751.0550228177999</v>
      </c>
      <c r="F24" s="19">
        <f>E24-_xlfn.FORECAST.ETS.CONFINT(A24,$D$2:$D$13,$A$2:$A$13,0.95,1,1)</f>
        <v>1336.8066100866572</v>
      </c>
      <c r="G24" s="19">
        <f>E24+_xlfn.FORECAST.ETS.CONFINT(A24,$D$2:$D$13,$A$2:$A$13,0.95,1,1)</f>
        <v>2165.3034355489426</v>
      </c>
    </row>
    <row r="25" spans="1:8" x14ac:dyDescent="0.3">
      <c r="A25" s="18">
        <v>44531</v>
      </c>
      <c r="B25" s="18" t="s">
        <v>17</v>
      </c>
      <c r="C25" s="20">
        <v>2021</v>
      </c>
      <c r="D25" s="17">
        <v>2307.5743353259868</v>
      </c>
      <c r="E25" s="17">
        <f>_xlfn.FORECAST.ETS(A25,$D$2:$D$13,$A$2:$A$13,1,1)</f>
        <v>1776.386324198508</v>
      </c>
      <c r="F25" s="19">
        <f>E25-_xlfn.FORECAST.ETS.CONFINT(A25,$D$2:$D$13,$A$2:$A$13,0.95,1,1)</f>
        <v>1347.1954195881572</v>
      </c>
      <c r="G25" s="19">
        <f>E25+_xlfn.FORECAST.ETS.CONFINT(A25,$D$2:$D$13,$A$2:$A$13,0.95,1,1)</f>
        <v>2205.5772288088588</v>
      </c>
    </row>
    <row r="26" spans="1:8" x14ac:dyDescent="0.3">
      <c r="A26" s="25">
        <v>44562</v>
      </c>
      <c r="B26" s="25" t="s">
        <v>6</v>
      </c>
      <c r="C26" s="26">
        <v>2022</v>
      </c>
      <c r="D26" s="27">
        <v>2671.937725065035</v>
      </c>
      <c r="E26" s="27">
        <f>_xlfn.FORECAST.ETS(A26,$D$2:$D$13,$A$2:$A$13,1,1)</f>
        <v>1801.7176255792162</v>
      </c>
      <c r="F26" s="28">
        <f>E26-_xlfn.FORECAST.ETS.CONFINT(A26,$D$2:$D$13,$A$2:$A$13,0.95,1,1)</f>
        <v>1358.0315956447791</v>
      </c>
      <c r="G26" s="28">
        <f>E26+_xlfn.FORECAST.ETS.CONFINT(A26,$D$2:$D$13,$A$2:$A$13,0.95,1,1)</f>
        <v>2245.4036555136536</v>
      </c>
      <c r="H26" s="27"/>
    </row>
    <row r="27" spans="1:8" x14ac:dyDescent="0.3">
      <c r="A27" s="25">
        <v>44593</v>
      </c>
      <c r="B27" s="25" t="s">
        <v>7</v>
      </c>
      <c r="C27" s="26">
        <v>2022</v>
      </c>
      <c r="D27" s="27">
        <v>2603.9042380678729</v>
      </c>
      <c r="E27" s="27">
        <f>_xlfn.FORECAST.ETS(A27,$D$2:$D$13,$A$2:$A$13,1,1)</f>
        <v>1827.0489269599243</v>
      </c>
      <c r="F27" s="28">
        <f>E27-_xlfn.FORECAST.ETS.CONFINT(A27,$D$2:$D$13,$A$2:$A$13,0.95,1,1)</f>
        <v>1369.2725343214688</v>
      </c>
      <c r="G27" s="28">
        <f>E27+_xlfn.FORECAST.ETS.CONFINT(A27,$D$2:$D$13,$A$2:$A$13,0.95,1,1)</f>
        <v>2284.8253195983798</v>
      </c>
      <c r="H27" s="27"/>
    </row>
    <row r="28" spans="1:8" x14ac:dyDescent="0.3">
      <c r="A28" s="25">
        <v>44621</v>
      </c>
      <c r="B28" s="25" t="s">
        <v>8</v>
      </c>
      <c r="C28" s="26">
        <v>2022</v>
      </c>
      <c r="D28" s="27">
        <v>2786.7626973674328</v>
      </c>
      <c r="E28" s="27">
        <f>_xlfn.FORECAST.ETS(A28,$D$2:$D$13,$A$2:$A$13,1,1)</f>
        <v>1852.3802283406326</v>
      </c>
      <c r="F28" s="28">
        <f>E28-_xlfn.FORECAST.ETS.CONFINT(A28,$D$2:$D$13,$A$2:$A$13,0.95,1,1)</f>
        <v>1380.8818437992322</v>
      </c>
      <c r="G28" s="28">
        <f>E28+_xlfn.FORECAST.ETS.CONFINT(A28,$D$2:$D$13,$A$2:$A$13,0.95,1,1)</f>
        <v>2323.8786128820329</v>
      </c>
      <c r="H28" s="27"/>
    </row>
    <row r="29" spans="1:8" x14ac:dyDescent="0.3">
      <c r="A29" s="25">
        <v>44652</v>
      </c>
      <c r="B29" s="25" t="s">
        <v>9</v>
      </c>
      <c r="C29" s="26">
        <v>2022</v>
      </c>
      <c r="D29" s="27">
        <v>2674.5570504584948</v>
      </c>
      <c r="E29" s="27">
        <f>_xlfn.FORECAST.ETS(A29,$D$2:$D$13,$A$2:$A$13,1,1)</f>
        <v>1877.7115297213406</v>
      </c>
      <c r="F29" s="28">
        <f>E29-_xlfn.FORECAST.ETS.CONFINT(A29,$D$2:$D$13,$A$2:$A$13,0.95,1,1)</f>
        <v>1392.8281493154802</v>
      </c>
      <c r="G29" s="28">
        <f>E29+_xlfn.FORECAST.ETS.CONFINT(A29,$D$2:$D$13,$A$2:$A$13,0.95,1,1)</f>
        <v>2362.5949101272008</v>
      </c>
      <c r="H29" s="27"/>
    </row>
    <row r="30" spans="1:8" x14ac:dyDescent="0.3">
      <c r="A30" s="25">
        <v>44682</v>
      </c>
      <c r="B30" s="25" t="s">
        <v>10</v>
      </c>
      <c r="C30" s="26">
        <v>2022</v>
      </c>
      <c r="D30" s="27">
        <v>2596.0707189235441</v>
      </c>
      <c r="E30" s="27">
        <f>_xlfn.FORECAST.ETS(A30,$D$2:$D$13,$A$2:$A$13,1,1)</f>
        <v>1903.0428311020487</v>
      </c>
      <c r="F30" s="28">
        <f>E30-_xlfn.FORECAST.ETS.CONFINT(A30,$D$2:$D$13,$A$2:$A$13,0.95,1,1)</f>
        <v>1405.0841781059564</v>
      </c>
      <c r="G30" s="28">
        <f>E30+_xlfn.FORECAST.ETS.CONFINT(A30,$D$2:$D$13,$A$2:$A$13,0.95,1,1)</f>
        <v>2401.0014840981407</v>
      </c>
      <c r="H30" s="27"/>
    </row>
    <row r="31" spans="1:8" x14ac:dyDescent="0.3">
      <c r="A31" s="25">
        <v>44713</v>
      </c>
      <c r="B31" s="25" t="s">
        <v>11</v>
      </c>
      <c r="C31" s="26">
        <v>2022</v>
      </c>
      <c r="D31" s="27">
        <v>2615.5089664622028</v>
      </c>
      <c r="E31" s="27">
        <f>_xlfn.FORECAST.ETS(A31,$D$2:$D$13,$A$2:$A$13,1,1)</f>
        <v>1928.374132482757</v>
      </c>
      <c r="F31" s="28">
        <f>E31-_xlfn.FORECAST.ETS.CONFINT(A31,$D$2:$D$13,$A$2:$A$13,0.95,1,1)</f>
        <v>1417.6260481443342</v>
      </c>
      <c r="G31" s="28">
        <f>E31+_xlfn.FORECAST.ETS.CONFINT(A31,$D$2:$D$13,$A$2:$A$13,0.95,1,1)</f>
        <v>2439.1222168211798</v>
      </c>
      <c r="H31" s="27"/>
    </row>
    <row r="32" spans="1:8" x14ac:dyDescent="0.3">
      <c r="A32" s="25">
        <v>44743</v>
      </c>
      <c r="B32" s="25" t="s">
        <v>12</v>
      </c>
      <c r="C32" s="26">
        <v>2022</v>
      </c>
      <c r="D32" s="27">
        <v>2552.513920684311</v>
      </c>
      <c r="E32" s="27">
        <f>_xlfn.FORECAST.ETS(A32,$D$2:$D$13,$A$2:$A$13,1,1)</f>
        <v>1953.705433863465</v>
      </c>
      <c r="F32" s="28">
        <f>E32-_xlfn.FORECAST.ETS.CONFINT(A32,$D$2:$D$13,$A$2:$A$13,0.95,1,1)</f>
        <v>1430.432707830963</v>
      </c>
      <c r="G32" s="28">
        <f>E32+_xlfn.FORECAST.ETS.CONFINT(A32,$D$2:$D$13,$A$2:$A$13,0.95,1,1)</f>
        <v>2476.9781598959671</v>
      </c>
      <c r="H32" s="27"/>
    </row>
    <row r="33" spans="1:8" x14ac:dyDescent="0.3">
      <c r="A33" s="25">
        <v>44774</v>
      </c>
      <c r="B33" s="25" t="s">
        <v>13</v>
      </c>
      <c r="C33" s="26">
        <v>2022</v>
      </c>
      <c r="D33" s="27">
        <v>2586.7728152631648</v>
      </c>
      <c r="E33" s="27">
        <f>_xlfn.FORECAST.ETS(A33,$D$2:$D$13,$A$2:$A$13,1,1)</f>
        <v>1979.0367352441731</v>
      </c>
      <c r="F33" s="28">
        <f>E33-_xlfn.FORECAST.ETS.CONFINT(A33,$D$2:$D$13,$A$2:$A$13,0.95,1,1)</f>
        <v>1443.4854892493122</v>
      </c>
      <c r="G33" s="28">
        <f>E33+_xlfn.FORECAST.ETS.CONFINT(A33,$D$2:$D$13,$A$2:$A$13,0.95,1,1)</f>
        <v>2514.587981239034</v>
      </c>
      <c r="H33" s="27"/>
    </row>
    <row r="34" spans="1:8" x14ac:dyDescent="0.3">
      <c r="A34" s="25">
        <v>44805</v>
      </c>
      <c r="B34" s="25" t="s">
        <v>14</v>
      </c>
      <c r="C34" s="26">
        <v>2022</v>
      </c>
      <c r="D34" s="27">
        <v>2778.5951793429381</v>
      </c>
      <c r="E34" s="27">
        <f>_xlfn.FORECAST.ETS(A34,$D$2:$D$13,$A$2:$A$13,1,1)</f>
        <v>2004.3680366248814</v>
      </c>
      <c r="F34" s="28">
        <f>E34-_xlfn.FORECAST.ETS.CONFINT(A34,$D$2:$D$13,$A$2:$A$13,0.95,1,1)</f>
        <v>1456.7677480772327</v>
      </c>
      <c r="G34" s="28">
        <f>E34+_xlfn.FORECAST.ETS.CONFINT(A34,$D$2:$D$13,$A$2:$A$13,0.95,1,1)</f>
        <v>2551.9683251725301</v>
      </c>
      <c r="H34" s="27"/>
    </row>
    <row r="35" spans="1:8" x14ac:dyDescent="0.3">
      <c r="A35" s="25">
        <v>44835</v>
      </c>
      <c r="B35" s="25" t="s">
        <v>15</v>
      </c>
      <c r="C35" s="26">
        <v>2022</v>
      </c>
      <c r="D35" s="27">
        <v>2927.2772873759618</v>
      </c>
      <c r="E35" s="27">
        <f>_xlfn.FORECAST.ETS(A35,$D$2:$D$13,$A$2:$A$13,1,1)</f>
        <v>2029.6993380055894</v>
      </c>
      <c r="F35" s="28">
        <f>E35-_xlfn.FORECAST.ETS.CONFINT(A35,$D$2:$D$13,$A$2:$A$13,0.95,1,1)</f>
        <v>1470.2645704655665</v>
      </c>
      <c r="G35" s="28">
        <f>E35+_xlfn.FORECAST.ETS.CONFINT(A35,$D$2:$D$13,$A$2:$A$13,0.95,1,1)</f>
        <v>2589.1341055456123</v>
      </c>
      <c r="H35" s="27"/>
    </row>
    <row r="36" spans="1:8" x14ac:dyDescent="0.3">
      <c r="A36" s="25">
        <v>44866</v>
      </c>
      <c r="B36" s="25" t="s">
        <v>16</v>
      </c>
      <c r="C36" s="26">
        <v>2022</v>
      </c>
      <c r="D36" s="27">
        <v>2914</v>
      </c>
      <c r="E36" s="27">
        <f>_xlfn.FORECAST.ETS(A36,$D$2:$D$13,$A$2:$A$13,1,1)</f>
        <v>2055.0306393862975</v>
      </c>
      <c r="F36" s="28">
        <f>E36-_xlfn.FORECAST.ETS.CONFINT(A36,$D$2:$D$13,$A$2:$A$13,0.95,1,1)</f>
        <v>1483.9625322725001</v>
      </c>
      <c r="G36" s="28">
        <f>E36+_xlfn.FORECAST.ETS.CONFINT(A36,$D$2:$D$13,$A$2:$A$13,0.95,1,1)</f>
        <v>2626.0987465000949</v>
      </c>
      <c r="H36" s="27"/>
    </row>
    <row r="37" spans="1:8" x14ac:dyDescent="0.3">
      <c r="A37" s="29">
        <v>44896</v>
      </c>
      <c r="B37" s="29" t="s">
        <v>17</v>
      </c>
      <c r="C37" s="30">
        <v>2022</v>
      </c>
      <c r="D37" s="31">
        <v>2991.6287372316201</v>
      </c>
      <c r="E37" s="31">
        <f>_xlfn.FORECAST.ETS(A37,$D$2:$D$13,$A$2:$A$13,1,1)</f>
        <v>2080.3619407670058</v>
      </c>
      <c r="F37" s="32">
        <f>E37-_xlfn.FORECAST.ETS.CONFINT(A37,$D$2:$D$13,$A$2:$A$13,0.95,1,1)</f>
        <v>1497.8494996655218</v>
      </c>
      <c r="G37" s="32">
        <f>E37+_xlfn.FORECAST.ETS.CONFINT(A37,$D$2:$D$13,$A$2:$A$13,0.95,1,1)</f>
        <v>2662.8743818684898</v>
      </c>
    </row>
    <row r="38" spans="1:8" x14ac:dyDescent="0.3">
      <c r="A38" s="29">
        <v>44927</v>
      </c>
      <c r="B38" s="29" t="s">
        <v>6</v>
      </c>
      <c r="C38" s="30">
        <v>2023</v>
      </c>
      <c r="D38" s="31">
        <v>3045.27984014504</v>
      </c>
      <c r="E38" s="31">
        <f>_xlfn.FORECAST.ETS(A38,$D$2:$D$13,$A$2:$A$13,1,1)</f>
        <v>2105.693242147714</v>
      </c>
      <c r="F38" s="32">
        <f>E38-_xlfn.FORECAST.ETS.CONFINT(A38,$D$2:$D$13,$A$2:$A$13,0.95,1,1)</f>
        <v>1511.9144627276378</v>
      </c>
      <c r="G38" s="32">
        <f>E38+_xlfn.FORECAST.ETS.CONFINT(A38,$D$2:$D$13,$A$2:$A$13,0.95,1,1)</f>
        <v>2699.4720215677903</v>
      </c>
    </row>
    <row r="39" spans="1:8" x14ac:dyDescent="0.3">
      <c r="A39" s="29">
        <v>44958</v>
      </c>
      <c r="B39" s="29" t="s">
        <v>7</v>
      </c>
      <c r="C39" s="30">
        <v>2023</v>
      </c>
      <c r="D39" s="31">
        <v>3098.9309430584599</v>
      </c>
      <c r="E39" s="31">
        <f>_xlfn.FORECAST.ETS(A39,$D$2:$D$13,$A$2:$A$13,1,1)</f>
        <v>2131.0245435284219</v>
      </c>
      <c r="F39" s="32">
        <f>E39-_xlfn.FORECAST.ETS.CONFINT(A39,$D$2:$D$13,$A$2:$A$13,0.95,1,1)</f>
        <v>1526.1473956315069</v>
      </c>
      <c r="G39" s="32">
        <f>E39+_xlfn.FORECAST.ETS.CONFINT(A39,$D$2:$D$13,$A$2:$A$13,0.95,1,1)</f>
        <v>2735.901691425337</v>
      </c>
    </row>
    <row r="40" spans="1:8" x14ac:dyDescent="0.3">
      <c r="A40" s="29">
        <v>44986</v>
      </c>
      <c r="B40" s="29" t="s">
        <v>8</v>
      </c>
      <c r="C40" s="30">
        <v>2023</v>
      </c>
      <c r="D40" s="31">
        <v>3152.5820459718798</v>
      </c>
      <c r="E40" s="31">
        <f>_xlfn.FORECAST.ETS(A40,$D$2:$D$13,$A$2:$A$13,1,1)</f>
        <v>2156.3558449091302</v>
      </c>
      <c r="F40" s="32">
        <f>E40-_xlfn.FORECAST.ETS.CONFINT(A40,$D$2:$D$13,$A$2:$A$13,0.95,1,1)</f>
        <v>1540.5391383774256</v>
      </c>
      <c r="G40" s="32">
        <f>E40+_xlfn.FORECAST.ETS.CONFINT(A40,$D$2:$D$13,$A$2:$A$13,0.95,1,1)</f>
        <v>2772.1725514408345</v>
      </c>
    </row>
    <row r="41" spans="1:8" x14ac:dyDescent="0.3">
      <c r="A41" s="29">
        <v>45017</v>
      </c>
      <c r="B41" s="29" t="s">
        <v>9</v>
      </c>
      <c r="C41" s="30">
        <v>2023</v>
      </c>
      <c r="D41" s="31">
        <v>3206.2331488853001</v>
      </c>
      <c r="E41" s="31">
        <f>_xlfn.FORECAST.ETS(A41,$D$2:$D$13,$A$2:$A$13,1,1)</f>
        <v>2181.687146289838</v>
      </c>
      <c r="F41" s="32">
        <f>E41-_xlfn.FORECAST.ETS.CONFINT(A41,$D$2:$D$13,$A$2:$A$13,0.95,1,1)</f>
        <v>1555.0812961678043</v>
      </c>
      <c r="G41" s="32">
        <f>E41+_xlfn.FORECAST.ETS.CONFINT(A41,$D$2:$D$13,$A$2:$A$13,0.95,1,1)</f>
        <v>2808.2929964118716</v>
      </c>
    </row>
    <row r="42" spans="1:8" x14ac:dyDescent="0.3">
      <c r="A42" s="29">
        <v>45047</v>
      </c>
      <c r="B42" s="29" t="s">
        <v>10</v>
      </c>
      <c r="C42" s="30">
        <v>2023</v>
      </c>
      <c r="D42" s="31">
        <v>3259.88425179872</v>
      </c>
      <c r="E42" s="31">
        <f>_xlfn.FORECAST.ETS(A42,$D$2:$D$13,$A$2:$A$13,1,1)</f>
        <v>2207.0184476705463</v>
      </c>
      <c r="F42" s="32">
        <f>E42-_xlfn.FORECAST.ETS.CONFINT(A42,$D$2:$D$13,$A$2:$A$13,0.95,1,1)</f>
        <v>1569.7661533087899</v>
      </c>
      <c r="G42" s="32">
        <f>E42+_xlfn.FORECAST.ETS.CONFINT(A42,$D$2:$D$13,$A$2:$A$13,0.95,1,1)</f>
        <v>2844.2707420323027</v>
      </c>
    </row>
    <row r="43" spans="1:8" x14ac:dyDescent="0.3">
      <c r="A43" s="29">
        <v>45078</v>
      </c>
      <c r="B43" s="29" t="s">
        <v>11</v>
      </c>
      <c r="C43" s="30">
        <v>2023</v>
      </c>
      <c r="D43" s="31">
        <v>3313.5353547121399</v>
      </c>
      <c r="E43" s="31">
        <f>_xlfn.FORECAST.ETS(A43,$D$2:$D$13,$A$2:$A$13,1,1)</f>
        <v>2232.3497490512545</v>
      </c>
      <c r="F43" s="32">
        <f>E43-_xlfn.FORECAST.ETS.CONFINT(A43,$D$2:$D$13,$A$2:$A$13,0.95,1,1)</f>
        <v>1584.5865991572</v>
      </c>
      <c r="G43" s="32">
        <f>E43+_xlfn.FORECAST.ETS.CONFINT(A43,$D$2:$D$13,$A$2:$A$13,0.95,1,1)</f>
        <v>2880.1128989453091</v>
      </c>
    </row>
    <row r="44" spans="1:8" x14ac:dyDescent="0.3">
      <c r="A44" s="29">
        <v>45108</v>
      </c>
      <c r="B44" s="29" t="s">
        <v>12</v>
      </c>
      <c r="C44" s="30">
        <v>2023</v>
      </c>
      <c r="D44" s="31">
        <v>3367.1864576255598</v>
      </c>
      <c r="E44" s="31">
        <f>_xlfn.FORECAST.ETS(A44,$D$2:$D$13,$A$2:$A$13,1,1)</f>
        <v>2257.6810504319628</v>
      </c>
      <c r="F44" s="32">
        <f>E44-_xlfn.FORECAST.ETS.CONFINT(A44,$D$2:$D$13,$A$2:$A$13,0.95,1,1)</f>
        <v>1599.5360641167863</v>
      </c>
      <c r="G44" s="32">
        <f>E44+_xlfn.FORECAST.ETS.CONFINT(A44,$D$2:$D$13,$A$2:$A$13,0.95,1,1)</f>
        <v>2915.8260367471394</v>
      </c>
    </row>
    <row r="45" spans="1:8" x14ac:dyDescent="0.3">
      <c r="A45" s="29">
        <v>45139</v>
      </c>
      <c r="B45" s="29" t="s">
        <v>13</v>
      </c>
      <c r="C45" s="30">
        <v>2023</v>
      </c>
      <c r="D45" s="31">
        <v>3420.8375605389901</v>
      </c>
      <c r="E45" s="31">
        <f>_xlfn.FORECAST.ETS(A45,$D$2:$D$13,$A$2:$A$13,1,1)</f>
        <v>2283.0123518126707</v>
      </c>
      <c r="F45" s="32">
        <f>E45-_xlfn.FORECAST.ETS.CONFINT(A45,$D$2:$D$13,$A$2:$A$13,0.95,1,1)</f>
        <v>1614.6084640671356</v>
      </c>
      <c r="G45" s="32">
        <f>E45+_xlfn.FORECAST.ETS.CONFINT(A45,$D$2:$D$13,$A$2:$A$13,0.95,1,1)</f>
        <v>2951.4162395582057</v>
      </c>
    </row>
    <row r="46" spans="1:8" x14ac:dyDescent="0.3">
      <c r="A46" s="29">
        <v>45170</v>
      </c>
      <c r="B46" s="29" t="s">
        <v>14</v>
      </c>
      <c r="C46" s="30">
        <v>2023</v>
      </c>
      <c r="D46" s="31">
        <v>3474.48866345241</v>
      </c>
      <c r="E46" s="31">
        <f>_xlfn.FORECAST.ETS(A46,$D$2:$D$13,$A$2:$A$13,1,1)</f>
        <v>2308.3436531933789</v>
      </c>
      <c r="F46" s="32">
        <f>E46-_xlfn.FORECAST.ETS.CONFINT(A46,$D$2:$D$13,$A$2:$A$13,0.95,1,1)</f>
        <v>1629.7981519070568</v>
      </c>
      <c r="G46" s="32">
        <f>E46+_xlfn.FORECAST.ETS.CONFINT(A46,$D$2:$D$13,$A$2:$A$13,0.95,1,1)</f>
        <v>2986.8891544797011</v>
      </c>
    </row>
    <row r="47" spans="1:8" x14ac:dyDescent="0.3">
      <c r="A47" s="29">
        <v>45200</v>
      </c>
      <c r="B47" s="29" t="s">
        <v>15</v>
      </c>
      <c r="C47" s="30">
        <v>2023</v>
      </c>
      <c r="D47" s="31">
        <v>3528.1397663658299</v>
      </c>
      <c r="E47" s="31">
        <f>_xlfn.FORECAST.ETS(A47,$D$2:$D$13,$A$2:$A$13,1,1)</f>
        <v>2333.6749545740868</v>
      </c>
      <c r="F47" s="32">
        <f>E47-_xlfn.FORECAST.ETS.CONFINT(A47,$D$2:$D$13,$A$2:$A$13,0.95,1,1)</f>
        <v>1645.0998751309667</v>
      </c>
      <c r="G47" s="32">
        <f>E47+_xlfn.FORECAST.ETS.CONFINT(A47,$D$2:$D$13,$A$2:$A$13,0.95,1,1)</f>
        <v>3022.2500340172069</v>
      </c>
    </row>
    <row r="48" spans="1:8" x14ac:dyDescent="0.3">
      <c r="A48" s="29">
        <v>45231</v>
      </c>
      <c r="B48" s="29" t="s">
        <v>16</v>
      </c>
      <c r="C48" s="30">
        <v>2023</v>
      </c>
      <c r="D48" s="31">
        <v>3581.7908692792498</v>
      </c>
      <c r="E48" s="31">
        <f>_xlfn.FORECAST.ETS(A48,$D$2:$D$13,$A$2:$A$13,1,1)</f>
        <v>2359.0062559547951</v>
      </c>
      <c r="F48" s="32">
        <f>E48-_xlfn.FORECAST.ETS.CONFINT(A48,$D$2:$D$13,$A$2:$A$13,0.95,1,1)</f>
        <v>1660.5087385457944</v>
      </c>
      <c r="G48" s="32">
        <f>E48+_xlfn.FORECAST.ETS.CONFINT(A48,$D$2:$D$13,$A$2:$A$13,0.95,1,1)</f>
        <v>3057.5037733637955</v>
      </c>
    </row>
    <row r="49" spans="1:7" x14ac:dyDescent="0.3">
      <c r="A49" s="29">
        <v>45261</v>
      </c>
      <c r="B49" s="29" t="s">
        <v>17</v>
      </c>
      <c r="C49" s="30">
        <v>2023</v>
      </c>
      <c r="D49" s="31">
        <v>4279.2552071538803</v>
      </c>
      <c r="E49" s="31">
        <f>_xlfn.FORECAST.ETS(A49,$D$2:$D$13,$A$2:$A$13,1,1)</f>
        <v>2384.3375573355033</v>
      </c>
      <c r="F49" s="32">
        <f>E49-_xlfn.FORECAST.ETS.CONFINT(A49,$D$2:$D$13,$A$2:$A$13,0.95,1,1)</f>
        <v>1676.0201713877673</v>
      </c>
      <c r="G49" s="32">
        <f>E49+_xlfn.FORECAST.ETS.CONFINT(A49,$D$2:$D$13,$A$2:$A$13,0.95,1,1)</f>
        <v>3092.6549432832394</v>
      </c>
    </row>
  </sheetData>
  <phoneticPr fontId="2" type="noConversion"/>
  <pageMargins left="0.7" right="0.7" top="0.75" bottom="0.75" header="0.3" footer="0.3"/>
  <ignoredErrors>
    <ignoredError sqref="E13:G13" calculatedColumn="1"/>
  </ignoredErrors>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92A8E-5DF3-45BB-B69E-1E4B9F8F13D6}">
  <dimension ref="A1"/>
  <sheetViews>
    <sheetView showGridLines="0" tabSelected="1" zoomScale="60" zoomScaleNormal="60" workbookViewId="0">
      <selection activeCell="X10" sqref="X10"/>
    </sheetView>
  </sheetViews>
  <sheetFormatPr defaultRowHeight="14.4" x14ac:dyDescent="0.3"/>
  <sheetData/>
  <pageMargins left="0.25" right="0.25" top="0.75" bottom="0.75" header="0.3" footer="0.3"/>
  <pageSetup paperSize="5" fitToWidth="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9"/>
  <sheetViews>
    <sheetView workbookViewId="0">
      <selection sqref="A1:C49"/>
    </sheetView>
  </sheetViews>
  <sheetFormatPr defaultRowHeight="14.4" x14ac:dyDescent="0.3"/>
  <cols>
    <col min="1" max="1" width="10.5546875" bestFit="1" customWidth="1"/>
    <col min="2" max="2" width="12.88671875" customWidth="1"/>
    <col min="3" max="3" width="15.5546875" customWidth="1"/>
  </cols>
  <sheetData>
    <row r="1" spans="1:3" x14ac:dyDescent="0.3">
      <c r="A1" s="12" t="s">
        <v>0</v>
      </c>
      <c r="B1" s="12" t="s">
        <v>1</v>
      </c>
      <c r="C1" s="13" t="s">
        <v>2</v>
      </c>
    </row>
    <row r="2" spans="1:3" x14ac:dyDescent="0.3">
      <c r="A2" s="4">
        <v>43831</v>
      </c>
      <c r="B2">
        <v>1002</v>
      </c>
      <c r="C2" s="8"/>
    </row>
    <row r="3" spans="1:3" x14ac:dyDescent="0.3">
      <c r="A3" s="4">
        <v>43862</v>
      </c>
      <c r="B3">
        <v>1238.722712624038</v>
      </c>
      <c r="C3" s="8"/>
    </row>
    <row r="4" spans="1:3" x14ac:dyDescent="0.3">
      <c r="A4" s="4">
        <v>43891</v>
      </c>
      <c r="B4">
        <v>1282.4048206570619</v>
      </c>
      <c r="C4" s="8"/>
    </row>
    <row r="5" spans="1:3" x14ac:dyDescent="0.3">
      <c r="A5" s="4">
        <v>43922</v>
      </c>
      <c r="B5">
        <v>1285.227184736834</v>
      </c>
      <c r="C5" s="8"/>
    </row>
    <row r="6" spans="1:3" x14ac:dyDescent="0.3">
      <c r="A6" s="4">
        <v>43952</v>
      </c>
      <c r="B6">
        <v>1401.486079315689</v>
      </c>
      <c r="C6" s="8"/>
    </row>
    <row r="7" spans="1:3" x14ac:dyDescent="0.3">
      <c r="A7" s="4">
        <v>43983</v>
      </c>
      <c r="B7">
        <v>1343.491033537797</v>
      </c>
      <c r="C7" s="8"/>
    </row>
    <row r="8" spans="1:3" x14ac:dyDescent="0.3">
      <c r="A8" s="4">
        <v>44013</v>
      </c>
      <c r="B8">
        <v>1412.9292810764559</v>
      </c>
      <c r="C8" s="8"/>
    </row>
    <row r="9" spans="1:3" x14ac:dyDescent="0.3">
      <c r="A9" s="4">
        <v>44044</v>
      </c>
      <c r="B9">
        <v>1202.442949541505</v>
      </c>
      <c r="C9" s="8"/>
    </row>
    <row r="10" spans="1:3" x14ac:dyDescent="0.3">
      <c r="A10" s="4">
        <v>44075</v>
      </c>
      <c r="B10">
        <v>1275.237302632567</v>
      </c>
      <c r="C10" s="8"/>
    </row>
    <row r="11" spans="1:3" x14ac:dyDescent="0.3">
      <c r="A11" s="4">
        <v>44105</v>
      </c>
      <c r="B11">
        <v>1337.0957619321271</v>
      </c>
      <c r="C11" s="8"/>
    </row>
    <row r="12" spans="1:3" x14ac:dyDescent="0.3">
      <c r="A12" s="4">
        <v>44136</v>
      </c>
      <c r="B12">
        <v>1389.062274934965</v>
      </c>
      <c r="C12" s="8"/>
    </row>
    <row r="13" spans="1:3" x14ac:dyDescent="0.3">
      <c r="A13" s="4">
        <v>44166</v>
      </c>
      <c r="B13">
        <v>1545.2964637551599</v>
      </c>
      <c r="C13" s="8"/>
    </row>
    <row r="14" spans="1:3" x14ac:dyDescent="0.3">
      <c r="A14" s="5">
        <v>44197</v>
      </c>
      <c r="B14" s="1">
        <v>1737.425664674013</v>
      </c>
      <c r="C14" s="9">
        <f>_xlfn.FORECAST.ETS(A14,B2:B13,A2:A13)</f>
        <v>1497.7420090107184</v>
      </c>
    </row>
    <row r="15" spans="1:3" x14ac:dyDescent="0.3">
      <c r="A15" s="5">
        <v>44228</v>
      </c>
      <c r="B15" s="1">
        <v>1873.444888045085</v>
      </c>
      <c r="C15" s="9">
        <f>_xlfn.FORECAST.ETS(A15,B3:B14,A3:A14)</f>
        <v>1565.8429076404007</v>
      </c>
    </row>
    <row r="16" spans="1:3" x14ac:dyDescent="0.3">
      <c r="A16" s="5">
        <v>44256</v>
      </c>
      <c r="B16" s="1">
        <v>1993.211303259031</v>
      </c>
      <c r="C16" s="9">
        <f>_xlfn.FORECAST.ETS(A16,B4:B15,A4:A15)</f>
        <v>1709.814747184636</v>
      </c>
    </row>
    <row r="17" spans="1:3" x14ac:dyDescent="0.3">
      <c r="A17" s="5">
        <v>44287</v>
      </c>
      <c r="B17" s="1">
        <v>2103.1284395792218</v>
      </c>
      <c r="C17" s="9">
        <f>_xlfn.FORECAST.ETS(A17,B5:B16,A5:A16)</f>
        <v>2130.2279545466381</v>
      </c>
    </row>
    <row r="18" spans="1:3" x14ac:dyDescent="0.3">
      <c r="A18" s="5">
        <v>44317</v>
      </c>
      <c r="B18" s="1">
        <v>2088.844687051193</v>
      </c>
      <c r="C18" s="9">
        <f>_xlfn.FORECAST.ETS(A18,B6:B17,A6:A17)</f>
        <v>2213.0827841182822</v>
      </c>
    </row>
    <row r="19" spans="1:3" x14ac:dyDescent="0.3">
      <c r="A19" s="5">
        <v>44348</v>
      </c>
      <c r="B19" s="1">
        <v>2073.6359405419071</v>
      </c>
      <c r="C19" s="9">
        <f>_xlfn.FORECAST.ETS(A19,B7:B18,A7:A18)</f>
        <v>2168.6982800426508</v>
      </c>
    </row>
    <row r="20" spans="1:3" x14ac:dyDescent="0.3">
      <c r="A20" s="5">
        <v>44378</v>
      </c>
      <c r="B20" s="1">
        <v>1927.3640594580941</v>
      </c>
      <c r="C20" s="9">
        <f>_xlfn.FORECAST.ETS(A20,B8:B19,A8:A19)</f>
        <v>2175.6705915925681</v>
      </c>
    </row>
    <row r="21" spans="1:3" x14ac:dyDescent="0.3">
      <c r="A21" s="5">
        <v>44409</v>
      </c>
      <c r="B21" s="1">
        <v>1842.155312948807</v>
      </c>
      <c r="C21" s="9">
        <f>_xlfn.FORECAST.ETS(A21,B9:B20,A9:A20)</f>
        <v>2273.2268530429028</v>
      </c>
    </row>
    <row r="22" spans="1:3" x14ac:dyDescent="0.3">
      <c r="A22" s="5">
        <v>44440</v>
      </c>
      <c r="B22" s="1">
        <v>1934.871560420778</v>
      </c>
      <c r="C22" s="9">
        <f>_xlfn.FORECAST.ETS(A22,B10:B21,A10:A21)</f>
        <v>2199.7217359248143</v>
      </c>
    </row>
    <row r="23" spans="1:3" x14ac:dyDescent="0.3">
      <c r="A23" s="5">
        <v>44470</v>
      </c>
      <c r="B23" s="1">
        <v>2066.788696740969</v>
      </c>
      <c r="C23" s="9">
        <f>_xlfn.FORECAST.ETS(A23,B11:B22,A11:A22)</f>
        <v>1989.9939807288138</v>
      </c>
    </row>
    <row r="24" spans="1:3" x14ac:dyDescent="0.3">
      <c r="A24" s="5">
        <v>44501</v>
      </c>
      <c r="B24" s="1">
        <v>2062.555111954915</v>
      </c>
      <c r="C24" s="9">
        <f>_xlfn.FORECAST.ETS(A24,B12:B23,A12:A23)</f>
        <v>2109.4140815807095</v>
      </c>
    </row>
    <row r="25" spans="1:3" x14ac:dyDescent="0.3">
      <c r="A25" s="5">
        <v>44531</v>
      </c>
      <c r="B25" s="1">
        <v>2307.5743353259868</v>
      </c>
      <c r="C25" s="9">
        <f>_xlfn.FORECAST.ETS(A25,B13:B24,A13:A24)</f>
        <v>2095.0914016069264</v>
      </c>
    </row>
    <row r="26" spans="1:3" x14ac:dyDescent="0.3">
      <c r="A26" s="6">
        <v>44562</v>
      </c>
      <c r="B26" s="2">
        <v>2532.7035362448401</v>
      </c>
      <c r="C26" s="10">
        <f>_xlfn.FORECAST.ETS(A26,B14:B25,A14:A25)</f>
        <v>2216.3596359454764</v>
      </c>
    </row>
    <row r="27" spans="1:3" x14ac:dyDescent="0.3">
      <c r="A27" s="6">
        <v>44593</v>
      </c>
      <c r="B27" s="2">
        <v>2671.937725065035</v>
      </c>
      <c r="C27" s="10">
        <f>_xlfn.FORECAST.ETS(A27,B15:B26,A15:A26)</f>
        <v>2757.8254567102113</v>
      </c>
    </row>
    <row r="28" spans="1:3" x14ac:dyDescent="0.3">
      <c r="A28" s="6">
        <v>44621</v>
      </c>
      <c r="B28" s="2">
        <v>2603.9042380678729</v>
      </c>
      <c r="C28" s="10">
        <f>_xlfn.FORECAST.ETS(A28,B16:B27,A16:A27)</f>
        <v>2834.9373225531458</v>
      </c>
    </row>
    <row r="29" spans="1:3" x14ac:dyDescent="0.3">
      <c r="A29" s="6">
        <v>44652</v>
      </c>
      <c r="B29" s="2">
        <v>2786.7626973674328</v>
      </c>
      <c r="C29" s="10">
        <f>_xlfn.FORECAST.ETS(A29,B17:B28,A17:A28)</f>
        <v>2824.0840394020474</v>
      </c>
    </row>
    <row r="30" spans="1:3" x14ac:dyDescent="0.3">
      <c r="A30" s="6">
        <v>44682</v>
      </c>
      <c r="B30" s="2">
        <v>2674.5570504584948</v>
      </c>
      <c r="C30" s="10">
        <f>_xlfn.FORECAST.ETS(A30,B18:B29,A18:A29)</f>
        <v>2900.8548336751865</v>
      </c>
    </row>
    <row r="31" spans="1:3" x14ac:dyDescent="0.3">
      <c r="A31" s="6">
        <v>44713</v>
      </c>
      <c r="B31" s="2">
        <v>2596.0707189235441</v>
      </c>
      <c r="C31" s="10">
        <f>_xlfn.FORECAST.ETS(A31,B19:B30,A19:A30)</f>
        <v>2780.7478918579268</v>
      </c>
    </row>
    <row r="32" spans="1:3" x14ac:dyDescent="0.3">
      <c r="A32" s="6">
        <v>44743</v>
      </c>
      <c r="B32" s="2">
        <v>2615.5089664622028</v>
      </c>
      <c r="C32" s="10">
        <f>_xlfn.FORECAST.ETS(A32,B20:B31,A20:A31)</f>
        <v>2924.5320480963328</v>
      </c>
    </row>
    <row r="33" spans="1:3" x14ac:dyDescent="0.3">
      <c r="A33" s="6">
        <v>44774</v>
      </c>
      <c r="B33" s="2">
        <v>2552.513920684311</v>
      </c>
      <c r="C33" s="10">
        <f>_xlfn.FORECAST.ETS(A33,B21:B32,A21:A32)</f>
        <v>2697.1919137185082</v>
      </c>
    </row>
    <row r="34" spans="1:3" x14ac:dyDescent="0.3">
      <c r="A34" s="6">
        <v>44805</v>
      </c>
      <c r="B34" s="2">
        <v>2586.7728152631648</v>
      </c>
      <c r="C34" s="10">
        <f>_xlfn.FORECAST.ETS(A34,B22:B33,A22:A33)</f>
        <v>2807.7203167086782</v>
      </c>
    </row>
    <row r="35" spans="1:3" x14ac:dyDescent="0.3">
      <c r="A35" s="6">
        <v>44835</v>
      </c>
      <c r="B35" s="2">
        <v>2778.5951793429381</v>
      </c>
      <c r="C35" s="10">
        <f>_xlfn.FORECAST.ETS(A35,B23:B34,A23:A34)</f>
        <v>2631.5020087916109</v>
      </c>
    </row>
    <row r="36" spans="1:3" x14ac:dyDescent="0.3">
      <c r="A36" s="6">
        <v>44866</v>
      </c>
      <c r="B36" s="2">
        <v>2927.2772873759618</v>
      </c>
      <c r="C36" s="10">
        <f>_xlfn.FORECAST.ETS(A36,B24:B35,A24:A35)</f>
        <v>2813.9450036591024</v>
      </c>
    </row>
    <row r="37" spans="1:3" x14ac:dyDescent="0.3">
      <c r="A37" s="6">
        <v>44896</v>
      </c>
      <c r="B37" s="2">
        <v>2914</v>
      </c>
      <c r="C37" s="10">
        <f>_xlfn.FORECAST.ETS(A37,B25:B36,A25:A36)</f>
        <v>2940.29634070574</v>
      </c>
    </row>
    <row r="38" spans="1:3" x14ac:dyDescent="0.3">
      <c r="A38" s="7">
        <v>44927</v>
      </c>
      <c r="B38" s="3">
        <v>2991.6287372316201</v>
      </c>
      <c r="C38" s="11">
        <f>_xlfn.FORECAST.ETS(A38,B26:B37,A26:A37)</f>
        <v>2803.0261354323629</v>
      </c>
    </row>
    <row r="39" spans="1:3" x14ac:dyDescent="0.3">
      <c r="A39" s="7">
        <v>44958</v>
      </c>
      <c r="B39" s="3">
        <v>3045.27984014504</v>
      </c>
      <c r="C39" s="11">
        <f>_xlfn.FORECAST.ETS(A39,B27:B38,A27:A38)</f>
        <v>2922.0445684032657</v>
      </c>
    </row>
    <row r="40" spans="1:3" x14ac:dyDescent="0.3">
      <c r="A40" s="7">
        <v>44986</v>
      </c>
      <c r="B40" s="3">
        <v>3098.9309430584599</v>
      </c>
      <c r="C40" s="11">
        <f>_xlfn.FORECAST.ETS(A40,B28:B39,A28:A39)</f>
        <v>3102.1690367588872</v>
      </c>
    </row>
    <row r="41" spans="1:3" x14ac:dyDescent="0.3">
      <c r="A41" s="7">
        <v>45017</v>
      </c>
      <c r="B41" s="3">
        <v>3152.5820459718798</v>
      </c>
      <c r="C41" s="11">
        <f>_xlfn.FORECAST.ETS(A41,B29:B40,A29:A40)</f>
        <v>3141.675331324227</v>
      </c>
    </row>
    <row r="42" spans="1:3" x14ac:dyDescent="0.3">
      <c r="A42" s="7">
        <v>45047</v>
      </c>
      <c r="B42" s="3">
        <v>3206.2331488853001</v>
      </c>
      <c r="C42" s="11">
        <f>_xlfn.FORECAST.ETS(A42,B30:B41,A30:A41)</f>
        <v>3209.0666736494991</v>
      </c>
    </row>
    <row r="43" spans="1:3" x14ac:dyDescent="0.3">
      <c r="A43" s="7">
        <v>45078</v>
      </c>
      <c r="B43" s="3">
        <v>3259.88425179872</v>
      </c>
      <c r="C43" s="11">
        <f>_xlfn.FORECAST.ETS(A43,B31:B42,A31:A42)</f>
        <v>3271.2122627004396</v>
      </c>
    </row>
    <row r="44" spans="1:3" x14ac:dyDescent="0.3">
      <c r="A44" s="7">
        <v>45108</v>
      </c>
      <c r="B44" s="3">
        <v>3313.5353547121399</v>
      </c>
      <c r="C44" s="11">
        <f>_xlfn.FORECAST.ETS(A44,B32:B43,A32:A43)</f>
        <v>3352.7040198700702</v>
      </c>
    </row>
    <row r="45" spans="1:3" x14ac:dyDescent="0.3">
      <c r="A45" s="7">
        <v>45139</v>
      </c>
      <c r="B45" s="3">
        <v>3367.1864576255598</v>
      </c>
      <c r="C45" s="11">
        <f>_xlfn.FORECAST.ETS(A45,B33:B44,A33:A44)</f>
        <v>3382.0342618752884</v>
      </c>
    </row>
    <row r="46" spans="1:3" x14ac:dyDescent="0.3">
      <c r="A46" s="7">
        <v>45170</v>
      </c>
      <c r="B46" s="3">
        <v>3420.8375605389901</v>
      </c>
      <c r="C46" s="11">
        <f>_xlfn.FORECAST.ETS(A46,B34:B45,A34:A45)</f>
        <v>3430.2089140442718</v>
      </c>
    </row>
    <row r="47" spans="1:3" x14ac:dyDescent="0.3">
      <c r="A47" s="7">
        <v>45200</v>
      </c>
      <c r="B47" s="3">
        <v>3474.48866345241</v>
      </c>
      <c r="C47" s="11">
        <f>_xlfn.FORECAST.ETS(A47,B35:B46,A35:A46)</f>
        <v>3477.0971927048554</v>
      </c>
    </row>
    <row r="48" spans="1:3" x14ac:dyDescent="0.3">
      <c r="A48" s="7">
        <v>45231</v>
      </c>
      <c r="B48" s="3">
        <v>3528.1397663658299</v>
      </c>
      <c r="C48" s="11">
        <f>_xlfn.FORECAST.ETS(A48,B36:B47,A36:A47)</f>
        <v>3526.8842111423</v>
      </c>
    </row>
    <row r="49" spans="1:3" x14ac:dyDescent="0.3">
      <c r="A49" s="7">
        <v>45261</v>
      </c>
      <c r="B49" s="3">
        <v>3581.7908692792498</v>
      </c>
      <c r="C49" s="11">
        <f>_xlfn.FORECAST.ETS(A49,B37:B48,A37:A48)</f>
        <v>3582.8326344026482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687C9-6EFF-42E8-B377-4A5DA95E68BF}">
  <dimension ref="A1:C49"/>
  <sheetViews>
    <sheetView workbookViewId="0">
      <selection sqref="A1:A49"/>
    </sheetView>
  </sheetViews>
  <sheetFormatPr defaultRowHeight="14.4" x14ac:dyDescent="0.3"/>
  <cols>
    <col min="1" max="1" width="10.5546875" bestFit="1" customWidth="1"/>
    <col min="2" max="2" width="12.88671875" customWidth="1"/>
    <col min="3" max="3" width="15.5546875" customWidth="1"/>
  </cols>
  <sheetData>
    <row r="1" spans="1:3" x14ac:dyDescent="0.3">
      <c r="A1" s="12" t="s">
        <v>0</v>
      </c>
      <c r="B1" s="12" t="s">
        <v>1</v>
      </c>
      <c r="C1" s="13" t="s">
        <v>2</v>
      </c>
    </row>
    <row r="2" spans="1:3" x14ac:dyDescent="0.3">
      <c r="A2" s="4">
        <v>43831</v>
      </c>
      <c r="B2">
        <v>1002</v>
      </c>
      <c r="C2" s="8"/>
    </row>
    <row r="3" spans="1:3" x14ac:dyDescent="0.3">
      <c r="A3" s="4">
        <v>43862</v>
      </c>
      <c r="B3">
        <v>1238.722712624038</v>
      </c>
      <c r="C3" s="8"/>
    </row>
    <row r="4" spans="1:3" x14ac:dyDescent="0.3">
      <c r="A4" s="4">
        <v>43891</v>
      </c>
      <c r="B4">
        <v>1282.4048206570619</v>
      </c>
      <c r="C4" s="8"/>
    </row>
    <row r="5" spans="1:3" x14ac:dyDescent="0.3">
      <c r="A5" s="4">
        <v>43922</v>
      </c>
      <c r="B5">
        <v>1285.227184736834</v>
      </c>
      <c r="C5" s="8"/>
    </row>
    <row r="6" spans="1:3" x14ac:dyDescent="0.3">
      <c r="A6" s="4">
        <v>43952</v>
      </c>
      <c r="B6">
        <v>1401.486079315689</v>
      </c>
      <c r="C6" s="8"/>
    </row>
    <row r="7" spans="1:3" x14ac:dyDescent="0.3">
      <c r="A7" s="4">
        <v>43983</v>
      </c>
      <c r="B7">
        <v>1343.491033537797</v>
      </c>
      <c r="C7" s="8"/>
    </row>
    <row r="8" spans="1:3" x14ac:dyDescent="0.3">
      <c r="A8" s="4">
        <v>44013</v>
      </c>
      <c r="B8">
        <v>1412.9292810764559</v>
      </c>
      <c r="C8" s="8"/>
    </row>
    <row r="9" spans="1:3" x14ac:dyDescent="0.3">
      <c r="A9" s="4">
        <v>44044</v>
      </c>
      <c r="B9">
        <v>1202.442949541505</v>
      </c>
      <c r="C9" s="8"/>
    </row>
    <row r="10" spans="1:3" x14ac:dyDescent="0.3">
      <c r="A10" s="4">
        <v>44075</v>
      </c>
      <c r="B10">
        <v>1275.237302632567</v>
      </c>
      <c r="C10" s="8"/>
    </row>
    <row r="11" spans="1:3" x14ac:dyDescent="0.3">
      <c r="A11" s="4">
        <v>44105</v>
      </c>
      <c r="B11">
        <v>1337.0957619321271</v>
      </c>
      <c r="C11" s="8"/>
    </row>
    <row r="12" spans="1:3" x14ac:dyDescent="0.3">
      <c r="A12" s="4">
        <v>44136</v>
      </c>
      <c r="B12">
        <v>1389.062274934965</v>
      </c>
      <c r="C12" s="8"/>
    </row>
    <row r="13" spans="1:3" x14ac:dyDescent="0.3">
      <c r="A13" s="4">
        <v>44166</v>
      </c>
      <c r="B13">
        <v>1545.2964637551599</v>
      </c>
      <c r="C13" s="8"/>
    </row>
    <row r="14" spans="1:3" x14ac:dyDescent="0.3">
      <c r="A14" s="5">
        <v>44197</v>
      </c>
      <c r="B14" s="1">
        <v>1737.425664674013</v>
      </c>
      <c r="C14" s="9">
        <f>AVERAGE(B2:B13)</f>
        <v>1309.6163220620167</v>
      </c>
    </row>
    <row r="15" spans="1:3" x14ac:dyDescent="0.3">
      <c r="A15" s="5">
        <v>44228</v>
      </c>
      <c r="B15" s="1">
        <v>1873.444888045085</v>
      </c>
      <c r="C15" s="9">
        <f t="shared" ref="C15:C49" si="0">AVERAGE(B3:B14)</f>
        <v>1370.9017941181846</v>
      </c>
    </row>
    <row r="16" spans="1:3" x14ac:dyDescent="0.3">
      <c r="A16" s="5">
        <v>44256</v>
      </c>
      <c r="B16" s="1">
        <v>1993.211303259031</v>
      </c>
      <c r="C16" s="9">
        <f t="shared" si="0"/>
        <v>1423.795308736605</v>
      </c>
    </row>
    <row r="17" spans="1:3" x14ac:dyDescent="0.3">
      <c r="A17" s="5">
        <v>44287</v>
      </c>
      <c r="B17" s="1">
        <v>2103.1284395792218</v>
      </c>
      <c r="C17" s="9">
        <f t="shared" si="0"/>
        <v>1483.0291822867691</v>
      </c>
    </row>
    <row r="18" spans="1:3" x14ac:dyDescent="0.3">
      <c r="A18" s="5">
        <v>44317</v>
      </c>
      <c r="B18" s="1">
        <v>2088.844687051193</v>
      </c>
      <c r="C18" s="9">
        <f t="shared" si="0"/>
        <v>1551.1876201903012</v>
      </c>
    </row>
    <row r="19" spans="1:3" x14ac:dyDescent="0.3">
      <c r="A19" s="5">
        <v>44348</v>
      </c>
      <c r="B19" s="1">
        <v>2073.6359405419071</v>
      </c>
      <c r="C19" s="9">
        <f t="shared" si="0"/>
        <v>1608.4675041682601</v>
      </c>
    </row>
    <row r="20" spans="1:3" x14ac:dyDescent="0.3">
      <c r="A20" s="5">
        <v>44378</v>
      </c>
      <c r="B20" s="1">
        <v>1927.3640594580941</v>
      </c>
      <c r="C20" s="9">
        <f t="shared" si="0"/>
        <v>1669.3129130852692</v>
      </c>
    </row>
    <row r="21" spans="1:3" x14ac:dyDescent="0.3">
      <c r="A21" s="5">
        <v>44409</v>
      </c>
      <c r="B21" s="1">
        <v>1842.155312948807</v>
      </c>
      <c r="C21" s="9">
        <f t="shared" si="0"/>
        <v>1712.1824779504059</v>
      </c>
    </row>
    <row r="22" spans="1:3" x14ac:dyDescent="0.3">
      <c r="A22" s="5">
        <v>44440</v>
      </c>
      <c r="B22" s="1">
        <v>1934.871560420778</v>
      </c>
      <c r="C22" s="9">
        <f t="shared" si="0"/>
        <v>1765.4918415676809</v>
      </c>
    </row>
    <row r="23" spans="1:3" x14ac:dyDescent="0.3">
      <c r="A23" s="5">
        <v>44470</v>
      </c>
      <c r="B23" s="1">
        <v>2066.788696740969</v>
      </c>
      <c r="C23" s="9">
        <f t="shared" si="0"/>
        <v>1820.4613630500319</v>
      </c>
    </row>
    <row r="24" spans="1:3" x14ac:dyDescent="0.3">
      <c r="A24" s="5">
        <v>44501</v>
      </c>
      <c r="B24" s="1">
        <v>2062.555111954915</v>
      </c>
      <c r="C24" s="9">
        <f t="shared" si="0"/>
        <v>1881.2691076174353</v>
      </c>
    </row>
    <row r="25" spans="1:3" x14ac:dyDescent="0.3">
      <c r="A25" s="5">
        <v>44531</v>
      </c>
      <c r="B25" s="1">
        <v>2307.5743353259868</v>
      </c>
      <c r="C25" s="9">
        <f t="shared" si="0"/>
        <v>1937.3935107024311</v>
      </c>
    </row>
    <row r="26" spans="1:3" x14ac:dyDescent="0.3">
      <c r="A26" s="6">
        <v>44562</v>
      </c>
      <c r="B26" s="2">
        <v>2532.7035362448401</v>
      </c>
      <c r="C26" s="9">
        <f t="shared" si="0"/>
        <v>2000.9166666666667</v>
      </c>
    </row>
    <row r="27" spans="1:3" x14ac:dyDescent="0.3">
      <c r="A27" s="6">
        <v>44593</v>
      </c>
      <c r="B27" s="2">
        <v>2671.937725065035</v>
      </c>
      <c r="C27" s="9">
        <f t="shared" si="0"/>
        <v>2067.1898226309022</v>
      </c>
    </row>
    <row r="28" spans="1:3" x14ac:dyDescent="0.3">
      <c r="A28" s="6">
        <v>44621</v>
      </c>
      <c r="B28" s="2">
        <v>2603.9042380678729</v>
      </c>
      <c r="C28" s="9">
        <f t="shared" si="0"/>
        <v>2133.7308923825649</v>
      </c>
    </row>
    <row r="29" spans="1:3" x14ac:dyDescent="0.3">
      <c r="A29" s="6">
        <v>44652</v>
      </c>
      <c r="B29" s="2">
        <v>2786.7626973674328</v>
      </c>
      <c r="C29" s="9">
        <f t="shared" si="0"/>
        <v>2184.6219702833018</v>
      </c>
    </row>
    <row r="30" spans="1:3" x14ac:dyDescent="0.3">
      <c r="A30" s="6">
        <v>44682</v>
      </c>
      <c r="B30" s="2">
        <v>2674.5570504584948</v>
      </c>
      <c r="C30" s="9">
        <f t="shared" si="0"/>
        <v>2241.5914917656528</v>
      </c>
    </row>
    <row r="31" spans="1:3" x14ac:dyDescent="0.3">
      <c r="A31" s="6">
        <v>44713</v>
      </c>
      <c r="B31" s="2">
        <v>2596.0707189235441</v>
      </c>
      <c r="C31" s="9">
        <f t="shared" si="0"/>
        <v>2290.4008553829276</v>
      </c>
    </row>
    <row r="32" spans="1:3" x14ac:dyDescent="0.3">
      <c r="A32" s="6">
        <v>44743</v>
      </c>
      <c r="B32" s="2">
        <v>2615.5089664622028</v>
      </c>
      <c r="C32" s="9">
        <f t="shared" si="0"/>
        <v>2333.937086914731</v>
      </c>
    </row>
    <row r="33" spans="1:3" x14ac:dyDescent="0.3">
      <c r="A33" s="6">
        <v>44774</v>
      </c>
      <c r="B33" s="2">
        <v>2552.513920684311</v>
      </c>
      <c r="C33" s="9">
        <f t="shared" si="0"/>
        <v>2391.2824958317401</v>
      </c>
    </row>
    <row r="34" spans="1:3" x14ac:dyDescent="0.3">
      <c r="A34" s="6">
        <v>44805</v>
      </c>
      <c r="B34" s="2">
        <v>2586.7728152631648</v>
      </c>
      <c r="C34" s="9">
        <f t="shared" si="0"/>
        <v>2450.4790464763655</v>
      </c>
    </row>
    <row r="35" spans="1:3" x14ac:dyDescent="0.3">
      <c r="A35" s="6">
        <v>44835</v>
      </c>
      <c r="B35" s="2">
        <v>2778.5951793429381</v>
      </c>
      <c r="C35" s="9">
        <f t="shared" si="0"/>
        <v>2504.8041510465641</v>
      </c>
    </row>
    <row r="36" spans="1:3" x14ac:dyDescent="0.3">
      <c r="A36" s="6">
        <v>44866</v>
      </c>
      <c r="B36" s="2">
        <v>2927.2772873759618</v>
      </c>
      <c r="C36" s="9">
        <f t="shared" si="0"/>
        <v>2564.1213579300615</v>
      </c>
    </row>
    <row r="37" spans="1:3" x14ac:dyDescent="0.3">
      <c r="A37" s="6">
        <v>44896</v>
      </c>
      <c r="B37" s="2">
        <v>2914</v>
      </c>
      <c r="C37" s="9">
        <f t="shared" si="0"/>
        <v>2636.1815392151489</v>
      </c>
    </row>
    <row r="38" spans="1:3" x14ac:dyDescent="0.3">
      <c r="A38" s="7">
        <v>44927</v>
      </c>
      <c r="B38" s="3">
        <v>2991.6287372316201</v>
      </c>
      <c r="C38" s="9">
        <f t="shared" si="0"/>
        <v>2686.7170112713161</v>
      </c>
    </row>
    <row r="39" spans="1:3" x14ac:dyDescent="0.3">
      <c r="A39" s="7">
        <v>44958</v>
      </c>
      <c r="B39" s="3">
        <v>3045.27984014504</v>
      </c>
      <c r="C39" s="9">
        <f t="shared" si="0"/>
        <v>2724.960778020215</v>
      </c>
    </row>
    <row r="40" spans="1:3" x14ac:dyDescent="0.3">
      <c r="A40" s="7">
        <v>44986</v>
      </c>
      <c r="B40" s="3">
        <v>3098.9309430584599</v>
      </c>
      <c r="C40" s="9">
        <f t="shared" si="0"/>
        <v>2756.0726209435488</v>
      </c>
    </row>
    <row r="41" spans="1:3" x14ac:dyDescent="0.3">
      <c r="A41" s="7">
        <v>45017</v>
      </c>
      <c r="B41" s="3">
        <v>3152.5820459718798</v>
      </c>
      <c r="C41" s="9">
        <f t="shared" si="0"/>
        <v>2797.3248463594314</v>
      </c>
    </row>
    <row r="42" spans="1:3" x14ac:dyDescent="0.3">
      <c r="A42" s="7">
        <v>45047</v>
      </c>
      <c r="B42" s="3">
        <v>3206.2331488853001</v>
      </c>
      <c r="C42" s="9">
        <f t="shared" si="0"/>
        <v>2827.8097920764685</v>
      </c>
    </row>
    <row r="43" spans="1:3" x14ac:dyDescent="0.3">
      <c r="A43" s="7">
        <v>45078</v>
      </c>
      <c r="B43" s="3">
        <v>3259.88425179872</v>
      </c>
      <c r="C43" s="9">
        <f t="shared" si="0"/>
        <v>2872.1161336120354</v>
      </c>
    </row>
    <row r="44" spans="1:3" x14ac:dyDescent="0.3">
      <c r="A44" s="7">
        <v>45108</v>
      </c>
      <c r="B44" s="3">
        <v>3313.5353547121399</v>
      </c>
      <c r="C44" s="9">
        <f t="shared" si="0"/>
        <v>2927.4339280183008</v>
      </c>
    </row>
    <row r="45" spans="1:3" x14ac:dyDescent="0.3">
      <c r="A45" s="7">
        <v>45139</v>
      </c>
      <c r="B45" s="3">
        <v>3367.1864576255598</v>
      </c>
      <c r="C45" s="9">
        <f t="shared" si="0"/>
        <v>2985.6027937057952</v>
      </c>
    </row>
    <row r="46" spans="1:3" x14ac:dyDescent="0.3">
      <c r="A46" s="7">
        <v>45170</v>
      </c>
      <c r="B46" s="3">
        <v>3420.8375605389901</v>
      </c>
      <c r="C46" s="9">
        <f t="shared" si="0"/>
        <v>3053.4921717842331</v>
      </c>
    </row>
    <row r="47" spans="1:3" x14ac:dyDescent="0.3">
      <c r="A47" s="7">
        <v>45200</v>
      </c>
      <c r="B47" s="3">
        <v>3474.48866345241</v>
      </c>
      <c r="C47" s="9">
        <f t="shared" si="0"/>
        <v>3122.9975672238847</v>
      </c>
    </row>
    <row r="48" spans="1:3" x14ac:dyDescent="0.3">
      <c r="A48" s="7">
        <v>45231</v>
      </c>
      <c r="B48" s="3">
        <v>3528.1397663658299</v>
      </c>
      <c r="C48" s="9">
        <f t="shared" si="0"/>
        <v>3180.9886908996737</v>
      </c>
    </row>
    <row r="49" spans="1:3" x14ac:dyDescent="0.3">
      <c r="A49" s="7">
        <v>45261</v>
      </c>
      <c r="B49" s="3">
        <v>3581.7908692792498</v>
      </c>
      <c r="C49" s="9">
        <f t="shared" si="0"/>
        <v>3231.0605641488291</v>
      </c>
    </row>
  </sheetData>
  <pageMargins left="0.7" right="0.7" top="0.75" bottom="0.75" header="0.3" footer="0.3"/>
  <ignoredErrors>
    <ignoredError sqref="C14:C49" formulaRange="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81B7C-038C-477C-95B9-B887FE731BAF}">
  <dimension ref="A1:C13"/>
  <sheetViews>
    <sheetView workbookViewId="0">
      <selection activeCell="A2" sqref="A2:C13"/>
    </sheetView>
  </sheetViews>
  <sheetFormatPr defaultRowHeight="14.4" x14ac:dyDescent="0.3"/>
  <cols>
    <col min="1" max="1" width="10.5546875" bestFit="1" customWidth="1"/>
    <col min="2" max="2" width="12.88671875" customWidth="1"/>
    <col min="3" max="3" width="15.5546875" customWidth="1"/>
  </cols>
  <sheetData>
    <row r="1" spans="1:3" x14ac:dyDescent="0.3">
      <c r="A1" s="12" t="s">
        <v>0</v>
      </c>
      <c r="B1" s="12" t="s">
        <v>1</v>
      </c>
      <c r="C1" s="13" t="s">
        <v>2</v>
      </c>
    </row>
    <row r="2" spans="1:3" x14ac:dyDescent="0.3">
      <c r="A2" s="4">
        <v>43831</v>
      </c>
      <c r="B2">
        <v>1002</v>
      </c>
      <c r="C2" s="8"/>
    </row>
    <row r="3" spans="1:3" x14ac:dyDescent="0.3">
      <c r="A3" s="4">
        <v>43862</v>
      </c>
      <c r="B3">
        <v>1238.722712624038</v>
      </c>
      <c r="C3" s="8"/>
    </row>
    <row r="4" spans="1:3" x14ac:dyDescent="0.3">
      <c r="A4" s="4">
        <v>43891</v>
      </c>
      <c r="B4">
        <v>1282.4048206570619</v>
      </c>
      <c r="C4" s="8"/>
    </row>
    <row r="5" spans="1:3" x14ac:dyDescent="0.3">
      <c r="A5" s="4">
        <v>43922</v>
      </c>
      <c r="B5">
        <v>1285.227184736834</v>
      </c>
      <c r="C5" s="8"/>
    </row>
    <row r="6" spans="1:3" x14ac:dyDescent="0.3">
      <c r="A6" s="4">
        <v>43952</v>
      </c>
      <c r="B6">
        <v>1401.486079315689</v>
      </c>
      <c r="C6" s="8"/>
    </row>
    <row r="7" spans="1:3" x14ac:dyDescent="0.3">
      <c r="A7" s="4">
        <v>43983</v>
      </c>
      <c r="B7">
        <v>1343.491033537797</v>
      </c>
      <c r="C7" s="8"/>
    </row>
    <row r="8" spans="1:3" x14ac:dyDescent="0.3">
      <c r="A8" s="4">
        <v>44013</v>
      </c>
      <c r="B8">
        <v>1412.9292810764559</v>
      </c>
      <c r="C8" s="8"/>
    </row>
    <row r="9" spans="1:3" x14ac:dyDescent="0.3">
      <c r="A9" s="4">
        <v>44044</v>
      </c>
      <c r="B9">
        <v>1202.442949541505</v>
      </c>
      <c r="C9" s="8"/>
    </row>
    <row r="10" spans="1:3" x14ac:dyDescent="0.3">
      <c r="A10" s="4">
        <v>44075</v>
      </c>
      <c r="B10">
        <v>1275.237302632567</v>
      </c>
      <c r="C10" s="8"/>
    </row>
    <row r="11" spans="1:3" x14ac:dyDescent="0.3">
      <c r="A11" s="4">
        <v>44105</v>
      </c>
      <c r="B11">
        <v>1337.0957619321271</v>
      </c>
      <c r="C11" s="8"/>
    </row>
    <row r="12" spans="1:3" x14ac:dyDescent="0.3">
      <c r="A12" s="4">
        <v>44136</v>
      </c>
      <c r="B12">
        <v>1389.062274934965</v>
      </c>
      <c r="C12" s="8"/>
    </row>
    <row r="13" spans="1:3" x14ac:dyDescent="0.3">
      <c r="A13" s="4">
        <v>44166</v>
      </c>
      <c r="B13">
        <v>1545.2964637551599</v>
      </c>
      <c r="C13" s="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ForeCast Sheet</vt:lpstr>
      <vt:lpstr>Dashboard</vt:lpstr>
      <vt:lpstr>DataSet</vt:lpstr>
      <vt:lpstr>DataSet 2</vt:lpstr>
      <vt:lpstr>DataSet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ASPIRE 7</dc:creator>
  <cp:lastModifiedBy>ASPIRE 7</cp:lastModifiedBy>
  <cp:lastPrinted>2025-03-05T08:15:43Z</cp:lastPrinted>
  <dcterms:created xsi:type="dcterms:W3CDTF">2025-03-05T03:46:43Z</dcterms:created>
  <dcterms:modified xsi:type="dcterms:W3CDTF">2025-03-05T08:18:49Z</dcterms:modified>
</cp:coreProperties>
</file>