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SM\CXO_Projects\"/>
    </mc:Choice>
  </mc:AlternateContent>
  <xr:revisionPtr revIDLastSave="0" documentId="13_ncr:1_{2380EE85-6F44-4D11-8338-1B01157A5911}" xr6:coauthVersionLast="47" xr6:coauthVersionMax="47" xr10:uidLastSave="{00000000-0000-0000-0000-000000000000}"/>
  <bookViews>
    <workbookView xWindow="-108" yWindow="-108" windowWidth="23256" windowHeight="12456" activeTab="1" xr2:uid="{8DCF5CE6-594D-47D6-9EA5-738A06B3E253}"/>
  </bookViews>
  <sheets>
    <sheet name="CFO" sheetId="1" r:id="rId1"/>
    <sheet name="Pivot Table" sheetId="2" r:id="rId2"/>
    <sheet name="Scorecard" sheetId="3" r:id="rId3"/>
    <sheet name="Dashboard" sheetId="4" r:id="rId4"/>
  </sheets>
  <definedNames>
    <definedName name="Slicer_Quarter">#N/A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3" l="1"/>
  <c r="D7" i="3"/>
  <c r="C7" i="3"/>
  <c r="E6" i="3"/>
  <c r="D6" i="3"/>
  <c r="C6" i="3"/>
  <c r="E5" i="3"/>
  <c r="D5" i="3"/>
  <c r="C5" i="3"/>
  <c r="E36" i="4"/>
  <c r="E43" i="4"/>
  <c r="E50" i="4"/>
</calcChain>
</file>

<file path=xl/sharedStrings.xml><?xml version="1.0" encoding="utf-8"?>
<sst xmlns="http://schemas.openxmlformats.org/spreadsheetml/2006/main" count="49" uniqueCount="26">
  <si>
    <t>Quarter</t>
  </si>
  <si>
    <t>Net Profit Margin (%)</t>
  </si>
  <si>
    <t>ROI (%)</t>
  </si>
  <si>
    <t>Cash Flow Index</t>
  </si>
  <si>
    <t>2022-Q1</t>
  </si>
  <si>
    <t>2022-Q2</t>
  </si>
  <si>
    <t>2022-Q3</t>
  </si>
  <si>
    <t>2022-Q4</t>
  </si>
  <si>
    <t>2023-Q1</t>
  </si>
  <si>
    <t>2023-Q2</t>
  </si>
  <si>
    <t>2023-Q3</t>
  </si>
  <si>
    <t>2023-Q4</t>
  </si>
  <si>
    <t>2024-Q1</t>
  </si>
  <si>
    <t>2024-Q2</t>
  </si>
  <si>
    <t>Grand Total</t>
  </si>
  <si>
    <t xml:space="preserve"> Quarter</t>
  </si>
  <si>
    <t xml:space="preserve"> Net Profit Margin (%)</t>
  </si>
  <si>
    <t xml:space="preserve"> ROI (%)</t>
  </si>
  <si>
    <t xml:space="preserve"> Cash Flow Index</t>
  </si>
  <si>
    <t>Pivot CFO Dashboard</t>
  </si>
  <si>
    <t>CFO Performance Dashboard</t>
  </si>
  <si>
    <t>Row Labels</t>
  </si>
  <si>
    <t>Sum of ROI (%)</t>
  </si>
  <si>
    <t>Sum of Net Profit Margin (%)</t>
  </si>
  <si>
    <t>Sum of Cash Flow Index</t>
  </si>
  <si>
    <t>CFO Performance Scorecard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</si>
</sst>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 * #,##0.00_ ;_ * \-#,##0.00_ ;_ * &quot;-&quot;??_ ;_ @_ "/>
    <numFmt numFmtId="165" formatCode="_ * #,##0_ ;_ * \-#,##0_ ;_ * &quot;-&quot;??_ ;_ @_ "/>
  </numFmts>
  <fonts count="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4"/>
      <color theme="0"/>
      <name val="Calibri"/>
      <family val="2"/>
      <scheme val="minor"/>
    </font>
    <font>
      <b/>
      <sz val="14"/>
      <color theme="1"/>
      <name val="Calibri"/>
      <family val="2"/>
      <scheme val="minor"/>
    </font>
    <font>
      <b/>
      <sz val="18"/>
      <color theme="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00B0F0"/>
        <bgColor indexed="64"/>
      </patternFill>
    </fill>
    <fill>
      <patternFill patternType="solid">
        <fgColor theme="4"/>
        <bgColor indexed="64"/>
      </patternFill>
    </fill>
  </fills>
  <borders count="1">
    <border>
      <left/>
      <right/>
      <top/>
      <bottom/>
      <diagonal/>
    </border>
  </borders>
  <cellStyleXfs count="4">
    <xf numFmtId="0" fontId="0" fillId="0" borderId="0"/>
    <xf numFmtId="16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9" fontId="0" fillId="0" borderId="0" xfId="3" applyFont="1" applyAlignment="1">
      <alignment vertical="center"/>
    </xf>
    <xf numFmtId="165" fontId="0" fillId="0" borderId="0" xfId="1" applyNumberFormat="1" applyFont="1" applyAlignment="1">
      <alignment vertical="center"/>
    </xf>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0" fontId="3" fillId="0" borderId="0" xfId="0" applyFont="1"/>
    <xf numFmtId="0" fontId="2" fillId="3" borderId="0" xfId="0" applyFont="1" applyFill="1" applyAlignment="1">
      <alignment horizontal="center"/>
    </xf>
    <xf numFmtId="0" fontId="2" fillId="3" borderId="0" xfId="0" applyFont="1" applyFill="1"/>
    <xf numFmtId="9" fontId="3" fillId="0" borderId="0" xfId="3" applyFont="1"/>
    <xf numFmtId="1" fontId="3" fillId="0" borderId="0" xfId="2" applyNumberFormat="1" applyFont="1"/>
    <xf numFmtId="0" fontId="5" fillId="2" borderId="0" xfId="0" applyFont="1" applyFill="1" applyAlignment="1">
      <alignment horizontal="center"/>
    </xf>
    <xf numFmtId="0" fontId="4" fillId="3" borderId="0" xfId="0" applyFont="1" applyFill="1" applyAlignment="1">
      <alignment horizontal="center"/>
    </xf>
    <xf numFmtId="0" fontId="6" fillId="4" borderId="0" xfId="0" applyFont="1" applyFill="1" applyAlignment="1">
      <alignment horizontal="center" vertical="center"/>
    </xf>
  </cellXfs>
  <cellStyles count="4">
    <cellStyle name="Comma" xfId="1" builtinId="3"/>
    <cellStyle name="Currency" xfId="2" builtinId="4"/>
    <cellStyle name="Normal" xfId="0" builtinId="0"/>
    <cellStyle name="Percent" xfId="3" builtinId="5"/>
  </cellStyles>
  <dxfs count="8">
    <dxf>
      <numFmt numFmtId="13" formatCode="0%"/>
    </dxf>
    <dxf>
      <numFmt numFmtId="13" formatCode="0%"/>
    </dxf>
    <dxf>
      <font>
        <b val="0"/>
        <i val="0"/>
        <strike val="0"/>
        <condense val="0"/>
        <extend val="0"/>
        <outline val="0"/>
        <shadow val="0"/>
        <u val="none"/>
        <vertAlign val="baseline"/>
        <sz val="11"/>
        <color theme="1"/>
        <name val="Calibri"/>
        <family val="2"/>
        <scheme val="minor"/>
      </font>
      <numFmt numFmtId="165"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[CFO_Performance_Scorecard_Pivot_Dashboard.xlsx]Dashboard!PivotTable1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Profit Margin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Dashboard!$C$32</c:f>
              <c:strCache>
                <c:ptCount val="1"/>
                <c:pt idx="0">
                  <c:v>Total</c:v>
                </c:pt>
              </c:strCache>
            </c:strRef>
          </c:tx>
          <c:spPr>
            <a:solidFill>
              <a:schemeClr val="accent1"/>
            </a:solidFill>
            <a:ln>
              <a:noFill/>
            </a:ln>
            <a:effectLst/>
          </c:spPr>
          <c:invertIfNegative val="0"/>
          <c:cat>
            <c:strRef>
              <c:f>Dashboard!$B$33:$B$36</c:f>
              <c:strCache>
                <c:ptCount val="3"/>
                <c:pt idx="0">
                  <c:v>2022-Q2</c:v>
                </c:pt>
                <c:pt idx="1">
                  <c:v>2023-Q2</c:v>
                </c:pt>
                <c:pt idx="2">
                  <c:v>2024-Q2</c:v>
                </c:pt>
              </c:strCache>
            </c:strRef>
          </c:cat>
          <c:val>
            <c:numRef>
              <c:f>Dashboard!$C$33:$C$36</c:f>
              <c:numCache>
                <c:formatCode>General</c:formatCode>
                <c:ptCount val="3"/>
                <c:pt idx="0">
                  <c:v>0.21</c:v>
                </c:pt>
                <c:pt idx="1">
                  <c:v>0.25</c:v>
                </c:pt>
                <c:pt idx="2">
                  <c:v>0.28999999999999998</c:v>
                </c:pt>
              </c:numCache>
            </c:numRef>
          </c:val>
          <c:extLst>
            <c:ext xmlns:c16="http://schemas.microsoft.com/office/drawing/2014/chart" uri="{C3380CC4-5D6E-409C-BE32-E72D297353CC}">
              <c16:uniqueId val="{00000000-2FE5-4B9D-9258-4AAA5FFC81F6}"/>
            </c:ext>
          </c:extLst>
        </c:ser>
        <c:dLbls>
          <c:showLegendKey val="0"/>
          <c:showVal val="0"/>
          <c:showCatName val="0"/>
          <c:showSerName val="0"/>
          <c:showPercent val="0"/>
          <c:showBubbleSize val="0"/>
        </c:dLbls>
        <c:gapWidth val="219"/>
        <c:overlap val="-27"/>
        <c:axId val="1382934720"/>
        <c:axId val="1382938464"/>
      </c:barChart>
      <c:catAx>
        <c:axId val="138293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938464"/>
        <c:crosses val="autoZero"/>
        <c:auto val="1"/>
        <c:lblAlgn val="ctr"/>
        <c:lblOffset val="100"/>
        <c:noMultiLvlLbl val="0"/>
      </c:catAx>
      <c:valAx>
        <c:axId val="1382938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93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[CFO_Performance_Scorecard_Pivot_Dashboard.xlsx]Dashboard!PivotTable2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Return on Investment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Dashboard!$C$39</c:f>
              <c:strCache>
                <c:ptCount val="1"/>
                <c:pt idx="0">
                  <c:v>Total</c:v>
                </c:pt>
              </c:strCache>
            </c:strRef>
          </c:tx>
          <c:spPr>
            <a:solidFill>
              <a:schemeClr val="accent1"/>
            </a:solidFill>
            <a:ln>
              <a:noFill/>
            </a:ln>
            <a:effectLst/>
          </c:spPr>
          <c:invertIfNegative val="0"/>
          <c:cat>
            <c:strRef>
              <c:f>Dashboard!$B$40:$B$43</c:f>
              <c:strCache>
                <c:ptCount val="3"/>
                <c:pt idx="0">
                  <c:v>2022-Q2</c:v>
                </c:pt>
                <c:pt idx="1">
                  <c:v>2023-Q2</c:v>
                </c:pt>
                <c:pt idx="2">
                  <c:v>2024-Q2</c:v>
                </c:pt>
              </c:strCache>
            </c:strRef>
          </c:cat>
          <c:val>
            <c:numRef>
              <c:f>Dashboard!$C$40:$C$43</c:f>
              <c:numCache>
                <c:formatCode>General</c:formatCode>
                <c:ptCount val="3"/>
                <c:pt idx="0">
                  <c:v>0.16</c:v>
                </c:pt>
                <c:pt idx="1">
                  <c:v>0.2</c:v>
                </c:pt>
                <c:pt idx="2">
                  <c:v>0.24</c:v>
                </c:pt>
              </c:numCache>
            </c:numRef>
          </c:val>
          <c:extLst>
            <c:ext xmlns:c16="http://schemas.microsoft.com/office/drawing/2014/chart" uri="{C3380CC4-5D6E-409C-BE32-E72D297353CC}">
              <c16:uniqueId val="{00000000-A2EB-4465-BFC8-6E3ACAE76939}"/>
            </c:ext>
          </c:extLst>
        </c:ser>
        <c:dLbls>
          <c:showLegendKey val="0"/>
          <c:showVal val="0"/>
          <c:showCatName val="0"/>
          <c:showSerName val="0"/>
          <c:showPercent val="0"/>
          <c:showBubbleSize val="0"/>
        </c:dLbls>
        <c:gapWidth val="219"/>
        <c:overlap val="-27"/>
        <c:axId val="1499157248"/>
        <c:axId val="1499148096"/>
      </c:barChart>
      <c:catAx>
        <c:axId val="149915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148096"/>
        <c:crosses val="autoZero"/>
        <c:auto val="1"/>
        <c:lblAlgn val="ctr"/>
        <c:lblOffset val="100"/>
        <c:noMultiLvlLbl val="0"/>
      </c:catAx>
      <c:valAx>
        <c:axId val="1499148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15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[CFO_Performance_Scorecard_Pivot_Dashboard.xlsx]Dashboard!PivotTable3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Cash</a:t>
            </a:r>
            <a:r>
              <a:rPr lang="en-US" baseline="0"/>
              <a:t> Flow Index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Dashboard!$C$46</c:f>
              <c:strCache>
                <c:ptCount val="1"/>
                <c:pt idx="0">
                  <c:v>Total</c:v>
                </c:pt>
              </c:strCache>
            </c:strRef>
          </c:tx>
          <c:spPr>
            <a:solidFill>
              <a:schemeClr val="accent1"/>
            </a:solidFill>
            <a:ln>
              <a:noFill/>
            </a:ln>
            <a:effectLst/>
          </c:spPr>
          <c:invertIfNegative val="0"/>
          <c:cat>
            <c:strRef>
              <c:f>Dashboard!$B$47:$B$50</c:f>
              <c:strCache>
                <c:ptCount val="3"/>
                <c:pt idx="0">
                  <c:v>2022-Q2</c:v>
                </c:pt>
                <c:pt idx="1">
                  <c:v>2023-Q2</c:v>
                </c:pt>
                <c:pt idx="2">
                  <c:v>2024-Q2</c:v>
                </c:pt>
              </c:strCache>
            </c:strRef>
          </c:cat>
          <c:val>
            <c:numRef>
              <c:f>Dashboard!$C$47:$C$50</c:f>
              <c:numCache>
                <c:formatCode>General</c:formatCode>
                <c:ptCount val="3"/>
                <c:pt idx="0">
                  <c:v>105</c:v>
                </c:pt>
                <c:pt idx="1">
                  <c:v>125</c:v>
                </c:pt>
                <c:pt idx="2">
                  <c:v>145</c:v>
                </c:pt>
              </c:numCache>
            </c:numRef>
          </c:val>
          <c:extLst>
            <c:ext xmlns:c16="http://schemas.microsoft.com/office/drawing/2014/chart" uri="{C3380CC4-5D6E-409C-BE32-E72D297353CC}">
              <c16:uniqueId val="{00000000-8419-4878-8D56-955ADDCC8412}"/>
            </c:ext>
          </c:extLst>
        </c:ser>
        <c:dLbls>
          <c:showLegendKey val="0"/>
          <c:showVal val="0"/>
          <c:showCatName val="0"/>
          <c:showSerName val="0"/>
          <c:showPercent val="0"/>
          <c:showBubbleSize val="0"/>
        </c:dLbls>
        <c:gapWidth val="219"/>
        <c:overlap val="-27"/>
        <c:axId val="1389948672"/>
        <c:axId val="1389949504"/>
      </c:barChart>
      <c:catAx>
        <c:axId val="138994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949504"/>
        <c:crosses val="autoZero"/>
        <c:auto val="1"/>
        <c:lblAlgn val="ctr"/>
        <c:lblOffset val="100"/>
        <c:noMultiLvlLbl val="0"/>
      </c:catAx>
      <c:valAx>
        <c:axId val="1389949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94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41564</xdr:colOff>
      <xdr:row>4</xdr:row>
      <xdr:rowOff>6927</xdr:rowOff>
    </xdr:from>
    <xdr:to>
      <xdr:col>4</xdr:col>
      <xdr:colOff>180110</xdr:colOff>
      <xdr:row>9</xdr:row>
      <xdr:rowOff>41563</xdr:rowOff>
    </xdr:to>
    <xdr:sp macro="" textlink="$E$36">
      <xdr:nvSpPr>
        <xdr:cNvPr id="2" name="Rectangle: Rounded Corners 1">
          <a:extLst>
            <a:ext uri="{FF2B5EF4-FFF2-40B4-BE49-F238E27FC236}">
              <a16:creationId xmlns:a16="http://schemas.microsoft.com/office/drawing/2014/main" id="{CDAC9FB4-CBAF-4512-AC1F-D7C756560771}"/>
            </a:ext>
          </a:extLst>
        </xdr:cNvPr>
        <xdr:cNvSpPr/>
      </xdr:nvSpPr>
      <xdr:spPr>
        <a:xfrm>
          <a:off x="41564" y="547254"/>
          <a:ext cx="1988128" cy="93518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bg1"/>
              </a:solidFill>
              <a:latin typeface="Calibri"/>
              <a:ea typeface="Calibri"/>
              <a:cs typeface="Calibri"/>
            </a:rPr>
            <a:t>Net Profit Margin (%)</a:t>
          </a:r>
        </a:p>
        <a:p>
          <a:pPr algn="ctr"/>
          <a:fld id="{F42A2EEB-B82A-4378-ACF2-6FA9291326FA}" type="TxLink">
            <a:rPr lang="en-US" sz="1600" b="1" i="0" u="none" strike="noStrike">
              <a:solidFill>
                <a:schemeClr val="bg1"/>
              </a:solidFill>
              <a:latin typeface="Calibri"/>
              <a:ea typeface="Calibri"/>
              <a:cs typeface="Calibri"/>
            </a:rPr>
            <a:pPr algn="ctr"/>
            <a:t>0.75</a:t>
          </a:fld>
          <a:endParaRPr lang="en-US" sz="1600" b="1">
            <a:solidFill>
              <a:schemeClr val="bg1"/>
            </a:solidFill>
          </a:endParaRPr>
        </a:p>
      </xdr:txBody>
    </xdr:sp>
    <xdr:clientData/>
  </xdr:twoCellAnchor>
  <xdr:twoCellAnchor>
    <xdr:from>
      <xdr:col>4</xdr:col>
      <xdr:colOff>297873</xdr:colOff>
      <xdr:row>4</xdr:row>
      <xdr:rowOff>6927</xdr:rowOff>
    </xdr:from>
    <xdr:to>
      <xdr:col>7</xdr:col>
      <xdr:colOff>436419</xdr:colOff>
      <xdr:row>9</xdr:row>
      <xdr:rowOff>41563</xdr:rowOff>
    </xdr:to>
    <xdr:sp macro="" textlink="$E$43">
      <xdr:nvSpPr>
        <xdr:cNvPr id="6" name="Rectangle: Rounded Corners 5">
          <a:extLst>
            <a:ext uri="{FF2B5EF4-FFF2-40B4-BE49-F238E27FC236}">
              <a16:creationId xmlns:a16="http://schemas.microsoft.com/office/drawing/2014/main" id="{476FF24D-54F0-4C84-B8B8-D583DB430F89}"/>
            </a:ext>
          </a:extLst>
        </xdr:cNvPr>
        <xdr:cNvSpPr/>
      </xdr:nvSpPr>
      <xdr:spPr>
        <a:xfrm>
          <a:off x="2147455" y="547254"/>
          <a:ext cx="1967346" cy="93518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bg1"/>
              </a:solidFill>
              <a:latin typeface="Calibri"/>
              <a:ea typeface="Calibri"/>
              <a:cs typeface="Calibri"/>
            </a:rPr>
            <a:t>Return On Investment</a:t>
          </a:r>
        </a:p>
        <a:p>
          <a:pPr algn="ctr"/>
          <a:fld id="{6FB77ACB-BA58-49A5-892A-00E0D547EF05}" type="TxLink">
            <a:rPr lang="en-US" sz="1600" b="1" i="0" u="none" strike="noStrike">
              <a:solidFill>
                <a:schemeClr val="bg1"/>
              </a:solidFill>
              <a:latin typeface="Calibri"/>
              <a:ea typeface="Calibri"/>
              <a:cs typeface="Calibri"/>
            </a:rPr>
            <a:pPr algn="ctr"/>
            <a:t>0.6</a:t>
          </a:fld>
          <a:endParaRPr lang="en-US" sz="1600" b="1">
            <a:solidFill>
              <a:schemeClr val="bg1"/>
            </a:solidFill>
          </a:endParaRPr>
        </a:p>
      </xdr:txBody>
    </xdr:sp>
    <xdr:clientData/>
  </xdr:twoCellAnchor>
  <xdr:twoCellAnchor>
    <xdr:from>
      <xdr:col>7</xdr:col>
      <xdr:colOff>547255</xdr:colOff>
      <xdr:row>4</xdr:row>
      <xdr:rowOff>6927</xdr:rowOff>
    </xdr:from>
    <xdr:to>
      <xdr:col>11</xdr:col>
      <xdr:colOff>76201</xdr:colOff>
      <xdr:row>9</xdr:row>
      <xdr:rowOff>41563</xdr:rowOff>
    </xdr:to>
    <xdr:sp macro="" textlink="$E$50">
      <xdr:nvSpPr>
        <xdr:cNvPr id="7" name="Rectangle: Rounded Corners 6">
          <a:extLst>
            <a:ext uri="{FF2B5EF4-FFF2-40B4-BE49-F238E27FC236}">
              <a16:creationId xmlns:a16="http://schemas.microsoft.com/office/drawing/2014/main" id="{0EF9F102-4837-48A3-8F56-D848B18C5ACC}"/>
            </a:ext>
          </a:extLst>
        </xdr:cNvPr>
        <xdr:cNvSpPr/>
      </xdr:nvSpPr>
      <xdr:spPr>
        <a:xfrm>
          <a:off x="4225637" y="547254"/>
          <a:ext cx="1967346" cy="93518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bg1"/>
              </a:solidFill>
              <a:latin typeface="Calibri"/>
              <a:ea typeface="Calibri"/>
              <a:cs typeface="Calibri"/>
            </a:rPr>
            <a:t>Cash Flow Index</a:t>
          </a:r>
        </a:p>
        <a:p>
          <a:pPr algn="ctr"/>
          <a:fld id="{9561529F-434B-4174-B557-D902E9547CC8}" type="TxLink">
            <a:rPr lang="en-US" sz="1600" b="1" i="0" u="none" strike="noStrike">
              <a:solidFill>
                <a:schemeClr val="bg1"/>
              </a:solidFill>
              <a:latin typeface="Calibri"/>
              <a:ea typeface="Calibri"/>
              <a:cs typeface="Calibri"/>
            </a:rPr>
            <a:pPr algn="ctr"/>
            <a:t>375</a:t>
          </a:fld>
          <a:endParaRPr lang="en-US" sz="1600" b="1">
            <a:solidFill>
              <a:schemeClr val="bg1"/>
            </a:solidFill>
          </a:endParaRPr>
        </a:p>
      </xdr:txBody>
    </xdr:sp>
    <xdr:clientData/>
  </xdr:twoCellAnchor>
  <xdr:twoCellAnchor>
    <xdr:from>
      <xdr:col>1</xdr:col>
      <xdr:colOff>90055</xdr:colOff>
      <xdr:row>10</xdr:row>
      <xdr:rowOff>0</xdr:rowOff>
    </xdr:from>
    <xdr:to>
      <xdr:col>4</xdr:col>
      <xdr:colOff>193963</xdr:colOff>
      <xdr:row>25</xdr:row>
      <xdr:rowOff>41564</xdr:rowOff>
    </xdr:to>
    <xdr:graphicFrame macro="">
      <xdr:nvGraphicFramePr>
        <xdr:cNvPr id="9" name="Chart 8">
          <a:extLst>
            <a:ext uri="{FF2B5EF4-FFF2-40B4-BE49-F238E27FC236}">
              <a16:creationId xmlns:a16="http://schemas.microsoft.com/office/drawing/2014/main" id="{3616CF62-9390-4405-A228-3B26A1056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270164</xdr:colOff>
      <xdr:row>9</xdr:row>
      <xdr:rowOff>180107</xdr:rowOff>
    </xdr:from>
    <xdr:to>
      <xdr:col>7</xdr:col>
      <xdr:colOff>443345</xdr:colOff>
      <xdr:row>25</xdr:row>
      <xdr:rowOff>55417</xdr:rowOff>
    </xdr:to>
    <xdr:graphicFrame macro="">
      <xdr:nvGraphicFramePr>
        <xdr:cNvPr id="11" name="Chart 10">
          <a:extLst>
            <a:ext uri="{FF2B5EF4-FFF2-40B4-BE49-F238E27FC236}">
              <a16:creationId xmlns:a16="http://schemas.microsoft.com/office/drawing/2014/main" id="{14F23202-15ED-4AD8-86EF-1D20EFF1D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561109</xdr:colOff>
      <xdr:row>10</xdr:row>
      <xdr:rowOff>0</xdr:rowOff>
    </xdr:from>
    <xdr:to>
      <xdr:col>11</xdr:col>
      <xdr:colOff>76200</xdr:colOff>
      <xdr:row>25</xdr:row>
      <xdr:rowOff>76200</xdr:rowOff>
    </xdr:to>
    <xdr:graphicFrame macro="">
      <xdr:nvGraphicFramePr>
        <xdr:cNvPr id="13" name="Chart 12">
          <a:extLst>
            <a:ext uri="{FF2B5EF4-FFF2-40B4-BE49-F238E27FC236}">
              <a16:creationId xmlns:a16="http://schemas.microsoft.com/office/drawing/2014/main" id="{0D187758-B6AC-497C-ADE7-F08C977FE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156556</xdr:colOff>
      <xdr:row>3</xdr:row>
      <xdr:rowOff>177339</xdr:rowOff>
    </xdr:from>
    <xdr:to>
      <xdr:col>13</xdr:col>
      <xdr:colOff>20782</xdr:colOff>
      <xdr:row>25</xdr:row>
      <xdr:rowOff>83127</xdr:rowOff>
    </xdr:to>
    <mc:AlternateContent xmlns:mc="http://schemas.openxmlformats.org/markup-compatibility/2006" xmlns:a14="http://schemas.microsoft.com/office/drawing/2010/main">
      <mc:Choice Requires="a14">
        <xdr:graphicFrame macro="">
          <xdr:nvGraphicFramePr>
            <xdr:cNvPr id="14" name="Quarter">
              <a:extLst>
                <a:ext uri="{FF2B5EF4-FFF2-40B4-BE49-F238E27FC236}">
                  <a16:creationId xmlns:a16="http://schemas.microsoft.com/office/drawing/2014/main" id="{0AB56ADE-83FA-4E4F-800D-6193695172CC}"/>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8309956" y="543099"/>
              <a:ext cx="1494906" cy="39291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26.961322222225" createdVersion="7" refreshedVersion="7" minRefreshableVersion="3" recordCount="10" xr:uid="{1E1C659A-8A97-4EBC-A0DB-949B568699EF}">
  <cacheSource type="worksheet">
    <worksheetSource name="Table356"/>
  </cacheSource>
  <cacheFields count="4">
    <cacheField name="Quarter" numFmtId="0">
      <sharedItems count="10">
        <s v="2022-Q1"/>
        <s v="2022-Q2"/>
        <s v="2022-Q3"/>
        <s v="2022-Q4"/>
        <s v="2023-Q1"/>
        <s v="2023-Q2"/>
        <s v="2023-Q3"/>
        <s v="2023-Q4"/>
        <s v="2024-Q1"/>
        <s v="2024-Q2"/>
      </sharedItems>
    </cacheField>
    <cacheField name="Net Profit Margin (%)" numFmtId="9">
      <sharedItems containsSemiMixedTypes="0" containsString="0" containsNumber="1" minValue="0.2" maxValue="0.28999999999999998"/>
    </cacheField>
    <cacheField name="ROI (%)" numFmtId="9">
      <sharedItems containsSemiMixedTypes="0" containsString="0" containsNumber="1" minValue="0.15" maxValue="0.24"/>
    </cacheField>
    <cacheField name="Cash Flow Index" numFmtId="165">
      <sharedItems containsSemiMixedTypes="0" containsString="0" containsNumber="1" containsInteger="1" minValue="100" maxValue="145"/>
    </cacheField>
  </cacheFields>
  <extLst>
    <ext xmlns:x14="http://schemas.microsoft.com/office/spreadsheetml/2009/9/main" uri="{725AE2AE-9491-48be-B2B4-4EB974FC3084}">
      <x14:pivotCacheDefinition pivotCacheId="11950710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0.2"/>
    <n v="0.15"/>
    <n v="100"/>
  </r>
  <r>
    <x v="1"/>
    <n v="0.21"/>
    <n v="0.16"/>
    <n v="105"/>
  </r>
  <r>
    <x v="2"/>
    <n v="0.22"/>
    <n v="0.17"/>
    <n v="110"/>
  </r>
  <r>
    <x v="3"/>
    <n v="0.23"/>
    <n v="0.18"/>
    <n v="115"/>
  </r>
  <r>
    <x v="4"/>
    <n v="0.24"/>
    <n v="0.19"/>
    <n v="120"/>
  </r>
  <r>
    <x v="5"/>
    <n v="0.25"/>
    <n v="0.2"/>
    <n v="125"/>
  </r>
  <r>
    <x v="6"/>
    <n v="0.26"/>
    <n v="0.21"/>
    <n v="130"/>
  </r>
  <r>
    <x v="7"/>
    <n v="0.27"/>
    <n v="0.22"/>
    <n v="135"/>
  </r>
  <r>
    <x v="8"/>
    <n v="0.28000000000000003"/>
    <n v="0.23"/>
    <n v="140"/>
  </r>
  <r>
    <x v="9"/>
    <n v="0.28999999999999998"/>
    <n v="0.24"/>
    <n v="1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86DE81-C48A-46FC-8A8E-A4E18B32C3F9}"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Quarter">
  <location ref="B4:E8" firstHeaderRow="0" firstDataRow="1" firstDataCol="1"/>
  <pivotFields count="4">
    <pivotField axis="axisRow" showAll="0">
      <items count="11">
        <item h="1" x="0"/>
        <item x="1"/>
        <item h="1" x="2"/>
        <item h="1" x="3"/>
        <item h="1" x="4"/>
        <item x="5"/>
        <item h="1" x="6"/>
        <item h="1" x="7"/>
        <item h="1" x="8"/>
        <item x="9"/>
        <item t="default"/>
      </items>
    </pivotField>
    <pivotField dataField="1" numFmtId="9" showAll="0"/>
    <pivotField dataField="1" numFmtId="9" showAll="0"/>
    <pivotField dataField="1" numFmtId="165" showAll="0"/>
  </pivotFields>
  <rowFields count="1">
    <field x="0"/>
  </rowFields>
  <rowItems count="4">
    <i>
      <x v="1"/>
    </i>
    <i>
      <x v="5"/>
    </i>
    <i>
      <x v="9"/>
    </i>
    <i t="grand">
      <x/>
    </i>
  </rowItems>
  <colFields count="1">
    <field x="-2"/>
  </colFields>
  <colItems count="3">
    <i>
      <x/>
    </i>
    <i i="1">
      <x v="1"/>
    </i>
    <i i="2">
      <x v="2"/>
    </i>
  </colItems>
  <dataFields count="3">
    <dataField name=" Net Profit Margin (%)" fld="1" baseField="0" baseItem="0" numFmtId="9"/>
    <dataField name=" ROI (%)" fld="2" baseField="0" baseItem="0" numFmtId="9"/>
    <dataField name=" Cash Flow Index" fld="3" baseField="0" baseItem="0"/>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1"/>
          </reference>
        </references>
      </pivotArea>
    </format>
  </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BB3D22-6C88-42B1-BDC0-9B7A72B0E1A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9:C43" firstHeaderRow="1" firstDataRow="1" firstDataCol="1"/>
  <pivotFields count="4">
    <pivotField axis="axisRow" showAll="0">
      <items count="11">
        <item h="1" x="0"/>
        <item x="1"/>
        <item h="1" x="2"/>
        <item h="1" x="3"/>
        <item h="1" x="4"/>
        <item x="5"/>
        <item h="1" x="6"/>
        <item h="1" x="7"/>
        <item h="1" x="8"/>
        <item x="9"/>
        <item t="default"/>
      </items>
    </pivotField>
    <pivotField numFmtId="9" showAll="0"/>
    <pivotField dataField="1" numFmtId="9" showAll="0"/>
    <pivotField numFmtId="165" showAll="0"/>
  </pivotFields>
  <rowFields count="1">
    <field x="0"/>
  </rowFields>
  <rowItems count="4">
    <i>
      <x v="1"/>
    </i>
    <i>
      <x v="5"/>
    </i>
    <i>
      <x v="9"/>
    </i>
    <i t="grand">
      <x/>
    </i>
  </rowItems>
  <colItems count="1">
    <i/>
  </colItems>
  <dataFields count="1">
    <dataField name="Sum of ROI (%)"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B7AAAA-A2F8-4C15-806D-5AA8722024D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2:C36" firstHeaderRow="1" firstDataRow="1" firstDataCol="1"/>
  <pivotFields count="4">
    <pivotField axis="axisRow" showAll="0">
      <items count="11">
        <item h="1" x="0"/>
        <item x="1"/>
        <item h="1" x="2"/>
        <item h="1" x="3"/>
        <item h="1" x="4"/>
        <item x="5"/>
        <item h="1" x="6"/>
        <item h="1" x="7"/>
        <item h="1" x="8"/>
        <item x="9"/>
        <item t="default"/>
      </items>
    </pivotField>
    <pivotField dataField="1" numFmtId="9" showAll="0"/>
    <pivotField numFmtId="9" showAll="0"/>
    <pivotField numFmtId="165" showAll="0"/>
  </pivotFields>
  <rowFields count="1">
    <field x="0"/>
  </rowFields>
  <rowItems count="4">
    <i>
      <x v="1"/>
    </i>
    <i>
      <x v="5"/>
    </i>
    <i>
      <x v="9"/>
    </i>
    <i t="grand">
      <x/>
    </i>
  </rowItems>
  <colItems count="1">
    <i/>
  </colItems>
  <dataFields count="1">
    <dataField name="Sum of Net Profit Margin (%)"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C4C32A-8A9D-4E2E-914B-1DC6E4DD975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46:C50" firstHeaderRow="1" firstDataRow="1" firstDataCol="1"/>
  <pivotFields count="4">
    <pivotField axis="axisRow" showAll="0">
      <items count="11">
        <item h="1" x="0"/>
        <item x="1"/>
        <item h="1" x="2"/>
        <item h="1" x="3"/>
        <item h="1" x="4"/>
        <item x="5"/>
        <item h="1" x="6"/>
        <item h="1" x="7"/>
        <item h="1" x="8"/>
        <item x="9"/>
        <item t="default"/>
      </items>
    </pivotField>
    <pivotField numFmtId="9" showAll="0"/>
    <pivotField numFmtId="9" showAll="0"/>
    <pivotField dataField="1" numFmtId="165" showAll="0"/>
  </pivotFields>
  <rowFields count="1">
    <field x="0"/>
  </rowFields>
  <rowItems count="4">
    <i>
      <x v="1"/>
    </i>
    <i>
      <x v="5"/>
    </i>
    <i>
      <x v="9"/>
    </i>
    <i t="grand">
      <x/>
    </i>
  </rowItems>
  <colItems count="1">
    <i/>
  </colItems>
  <dataFields count="1">
    <dataField name="Sum of Cash Flow Index" fld="3"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5E4D11B1-F79B-4698-91E2-FE24C5F7A4BB}" sourceName="Quarter">
  <pivotTables>
    <pivotTable tabId="4" name="PivotTable3"/>
  </pivotTables>
  <data>
    <tabular pivotCacheId="1195071048">
      <items count="10">
        <i x="0"/>
        <i x="1" s="1"/>
        <i x="2"/>
        <i x="3"/>
        <i x="4"/>
        <i x="5" s="1"/>
        <i x="6"/>
        <i x="7"/>
        <i x="8"/>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F56058E3-C2EA-4EDD-966E-A8B6A43497D5}" cache="Slicer_Quarter" caption="Quart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A961E5-5C52-4FA3-87EB-764D44844463}" name="Table356" displayName="Table356" ref="A1:D11" totalsRowShown="0" headerRowDxfId="7" dataDxfId="6" dataCellStyle="Comma">
  <autoFilter ref="A1:D11" xr:uid="{583BCF46-B88C-49C9-8A9A-2BDBA1B92663}"/>
  <tableColumns count="4">
    <tableColumn id="1" xr3:uid="{AC97F4E4-B1C0-42F2-B6A2-F6BE274A6CEB}" name="Quarter" dataDxfId="5"/>
    <tableColumn id="2" xr3:uid="{ED8094D2-6E43-48DC-B8E5-B4D531B4D367}" name="Net Profit Margin (%)" dataDxfId="4" dataCellStyle="Percent"/>
    <tableColumn id="3" xr3:uid="{F46BB180-B47D-4F7E-A2B2-0E81EE0CB179}" name="ROI (%)" dataDxfId="3" dataCellStyle="Percent"/>
    <tableColumn id="4" xr3:uid="{17038B41-6E6F-4E48-A18C-5E917E5E9E1C}" name="Cash Flow Index" dataDxfId="2" dataCellStyle="Comma"/>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A9CFD-55C9-4692-B0C8-9E5333DC5241}">
  <dimension ref="A1:H15"/>
  <sheetViews>
    <sheetView showGridLines="0" zoomScale="175" zoomScaleNormal="175" workbookViewId="0">
      <selection sqref="A1:D11"/>
    </sheetView>
  </sheetViews>
  <sheetFormatPr defaultRowHeight="14.4" x14ac:dyDescent="0.3"/>
  <cols>
    <col min="2" max="2" width="20.33203125" customWidth="1"/>
    <col min="3" max="3" width="13.44140625" customWidth="1"/>
    <col min="4" max="4" width="15.44140625" customWidth="1"/>
  </cols>
  <sheetData>
    <row r="1" spans="1:8" s="2" customFormat="1" x14ac:dyDescent="0.3">
      <c r="A1" s="1" t="s">
        <v>0</v>
      </c>
      <c r="B1" s="1" t="s">
        <v>1</v>
      </c>
      <c r="C1" s="1" t="s">
        <v>2</v>
      </c>
      <c r="D1" s="1" t="s">
        <v>3</v>
      </c>
    </row>
    <row r="2" spans="1:8" x14ac:dyDescent="0.3">
      <c r="A2" s="3" t="s">
        <v>4</v>
      </c>
      <c r="B2" s="4">
        <v>0.2</v>
      </c>
      <c r="C2" s="4">
        <v>0.15</v>
      </c>
      <c r="D2" s="5">
        <v>100</v>
      </c>
      <c r="E2" s="2"/>
      <c r="F2" s="2"/>
      <c r="G2" s="2"/>
      <c r="H2" s="2"/>
    </row>
    <row r="3" spans="1:8" x14ac:dyDescent="0.3">
      <c r="A3" s="3" t="s">
        <v>5</v>
      </c>
      <c r="B3" s="4">
        <v>0.21</v>
      </c>
      <c r="C3" s="4">
        <v>0.16</v>
      </c>
      <c r="D3" s="5">
        <v>105</v>
      </c>
      <c r="E3" s="2"/>
      <c r="F3" s="2"/>
      <c r="G3" s="2"/>
      <c r="H3" s="2"/>
    </row>
    <row r="4" spans="1:8" x14ac:dyDescent="0.3">
      <c r="A4" s="3" t="s">
        <v>6</v>
      </c>
      <c r="B4" s="4">
        <v>0.22</v>
      </c>
      <c r="C4" s="4">
        <v>0.17</v>
      </c>
      <c r="D4" s="5">
        <v>110</v>
      </c>
      <c r="E4" s="2"/>
      <c r="F4" s="2"/>
      <c r="G4" s="2"/>
      <c r="H4" s="2"/>
    </row>
    <row r="5" spans="1:8" x14ac:dyDescent="0.3">
      <c r="A5" s="3" t="s">
        <v>7</v>
      </c>
      <c r="B5" s="4">
        <v>0.23</v>
      </c>
      <c r="C5" s="4">
        <v>0.18</v>
      </c>
      <c r="D5" s="5">
        <v>115</v>
      </c>
      <c r="E5" s="2"/>
      <c r="F5" s="2"/>
      <c r="G5" s="2"/>
      <c r="H5" s="2"/>
    </row>
    <row r="6" spans="1:8" x14ac:dyDescent="0.3">
      <c r="A6" s="3" t="s">
        <v>8</v>
      </c>
      <c r="B6" s="4">
        <v>0.24</v>
      </c>
      <c r="C6" s="4">
        <v>0.19</v>
      </c>
      <c r="D6" s="5">
        <v>120</v>
      </c>
      <c r="E6" s="2"/>
      <c r="F6" s="2"/>
      <c r="G6" s="2"/>
      <c r="H6" s="2"/>
    </row>
    <row r="7" spans="1:8" x14ac:dyDescent="0.3">
      <c r="A7" s="3" t="s">
        <v>9</v>
      </c>
      <c r="B7" s="4">
        <v>0.25</v>
      </c>
      <c r="C7" s="4">
        <v>0.2</v>
      </c>
      <c r="D7" s="5">
        <v>125</v>
      </c>
      <c r="E7" s="2"/>
      <c r="F7" s="2"/>
      <c r="G7" s="2"/>
      <c r="H7" s="2"/>
    </row>
    <row r="8" spans="1:8" x14ac:dyDescent="0.3">
      <c r="A8" s="3" t="s">
        <v>10</v>
      </c>
      <c r="B8" s="4">
        <v>0.26</v>
      </c>
      <c r="C8" s="4">
        <v>0.21</v>
      </c>
      <c r="D8" s="5">
        <v>130</v>
      </c>
      <c r="E8" s="2"/>
      <c r="F8" s="2"/>
      <c r="G8" s="2"/>
      <c r="H8" s="2"/>
    </row>
    <row r="9" spans="1:8" x14ac:dyDescent="0.3">
      <c r="A9" s="3" t="s">
        <v>11</v>
      </c>
      <c r="B9" s="4">
        <v>0.27</v>
      </c>
      <c r="C9" s="4">
        <v>0.22</v>
      </c>
      <c r="D9" s="5">
        <v>135</v>
      </c>
      <c r="E9" s="2"/>
      <c r="F9" s="2"/>
      <c r="G9" s="2"/>
      <c r="H9" s="2"/>
    </row>
    <row r="10" spans="1:8" x14ac:dyDescent="0.3">
      <c r="A10" s="3" t="s">
        <v>12</v>
      </c>
      <c r="B10" s="4">
        <v>0.28000000000000003</v>
      </c>
      <c r="C10" s="4">
        <v>0.23</v>
      </c>
      <c r="D10" s="5">
        <v>140</v>
      </c>
      <c r="E10" s="2"/>
      <c r="F10" s="2"/>
      <c r="G10" s="2"/>
      <c r="H10" s="2"/>
    </row>
    <row r="11" spans="1:8" x14ac:dyDescent="0.3">
      <c r="A11" s="3" t="s">
        <v>13</v>
      </c>
      <c r="B11" s="4">
        <v>0.28999999999999998</v>
      </c>
      <c r="C11" s="4">
        <v>0.24</v>
      </c>
      <c r="D11" s="5">
        <v>145</v>
      </c>
      <c r="E11" s="2"/>
      <c r="F11" s="2"/>
      <c r="G11" s="2"/>
      <c r="H11" s="2"/>
    </row>
    <row r="12" spans="1:8" x14ac:dyDescent="0.3">
      <c r="E12" s="2"/>
      <c r="F12" s="2"/>
      <c r="G12" s="2"/>
      <c r="H12" s="2"/>
    </row>
    <row r="13" spans="1:8" x14ac:dyDescent="0.3">
      <c r="E13" s="2"/>
      <c r="F13" s="2"/>
      <c r="G13" s="2"/>
      <c r="H13" s="2"/>
    </row>
    <row r="14" spans="1:8" x14ac:dyDescent="0.3">
      <c r="E14" s="2"/>
      <c r="F14" s="2"/>
      <c r="G14" s="2"/>
      <c r="H14" s="2"/>
    </row>
    <row r="15" spans="1:8" x14ac:dyDescent="0.3">
      <c r="E15" s="2"/>
      <c r="F15" s="2"/>
      <c r="G15" s="2"/>
      <c r="H1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6B095-ABDB-459A-A72C-41A404AD087F}">
  <dimension ref="B2:E8"/>
  <sheetViews>
    <sheetView showGridLines="0" tabSelected="1" zoomScale="250" zoomScaleNormal="250" workbookViewId="0">
      <selection activeCell="G10" sqref="G10"/>
    </sheetView>
  </sheetViews>
  <sheetFormatPr defaultRowHeight="14.4" x14ac:dyDescent="0.3"/>
  <cols>
    <col min="2" max="2" width="10.5546875" bestFit="1" customWidth="1"/>
    <col min="3" max="3" width="18.77734375" bestFit="1" customWidth="1"/>
    <col min="4" max="4" width="7.44140625" bestFit="1" customWidth="1"/>
    <col min="5" max="5" width="14.6640625" bestFit="1" customWidth="1"/>
  </cols>
  <sheetData>
    <row r="2" spans="2:5" ht="18" x14ac:dyDescent="0.35">
      <c r="B2" s="15" t="s">
        <v>19</v>
      </c>
      <c r="C2" s="15"/>
      <c r="D2" s="15"/>
      <c r="E2" s="15"/>
    </row>
    <row r="4" spans="2:5" x14ac:dyDescent="0.3">
      <c r="B4" s="6" t="s">
        <v>15</v>
      </c>
      <c r="C4" t="s">
        <v>16</v>
      </c>
      <c r="D4" t="s">
        <v>17</v>
      </c>
      <c r="E4" t="s">
        <v>18</v>
      </c>
    </row>
    <row r="5" spans="2:5" x14ac:dyDescent="0.3">
      <c r="B5" s="7" t="s">
        <v>5</v>
      </c>
      <c r="C5" s="9">
        <v>0.21</v>
      </c>
      <c r="D5" s="9">
        <v>0.16</v>
      </c>
      <c r="E5" s="8">
        <v>105</v>
      </c>
    </row>
    <row r="6" spans="2:5" x14ac:dyDescent="0.3">
      <c r="B6" s="7" t="s">
        <v>9</v>
      </c>
      <c r="C6" s="9">
        <v>0.25</v>
      </c>
      <c r="D6" s="9">
        <v>0.2</v>
      </c>
      <c r="E6" s="8">
        <v>125</v>
      </c>
    </row>
    <row r="7" spans="2:5" x14ac:dyDescent="0.3">
      <c r="B7" s="7" t="s">
        <v>13</v>
      </c>
      <c r="C7" s="9">
        <v>0.28999999999999998</v>
      </c>
      <c r="D7" s="9">
        <v>0.24</v>
      </c>
      <c r="E7" s="8">
        <v>145</v>
      </c>
    </row>
    <row r="8" spans="2:5" x14ac:dyDescent="0.3">
      <c r="B8" s="7" t="s">
        <v>14</v>
      </c>
      <c r="C8" s="9">
        <v>0.75</v>
      </c>
      <c r="D8" s="9">
        <v>0.6</v>
      </c>
      <c r="E8" s="8">
        <v>375</v>
      </c>
    </row>
  </sheetData>
  <mergeCells count="1">
    <mergeCell ref="B2:E2"/>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7BCA3-1628-415B-B518-E2003370E317}">
  <dimension ref="B2:E7"/>
  <sheetViews>
    <sheetView showGridLines="0" zoomScale="250" zoomScaleNormal="250" workbookViewId="0">
      <selection activeCell="B10" sqref="B10"/>
    </sheetView>
  </sheetViews>
  <sheetFormatPr defaultRowHeight="14.4" x14ac:dyDescent="0.3"/>
  <cols>
    <col min="2" max="2" width="19.44140625" bestFit="1" customWidth="1"/>
    <col min="3" max="5" width="9.88671875" bestFit="1" customWidth="1"/>
  </cols>
  <sheetData>
    <row r="2" spans="2:5" ht="18" x14ac:dyDescent="0.35">
      <c r="B2" s="16" t="s">
        <v>25</v>
      </c>
      <c r="C2" s="16"/>
      <c r="D2" s="16"/>
      <c r="E2" s="16"/>
    </row>
    <row r="4" spans="2:5" x14ac:dyDescent="0.3">
      <c r="B4" s="10"/>
      <c r="C4" s="11" t="s">
        <v>5</v>
      </c>
      <c r="D4" s="11" t="s">
        <v>9</v>
      </c>
      <c r="E4" s="11" t="s">
        <v>13</v>
      </c>
    </row>
    <row r="5" spans="2:5" x14ac:dyDescent="0.3">
      <c r="B5" s="12" t="s">
        <v>16</v>
      </c>
      <c r="C5" s="13">
        <f>VLOOKUP(C$4,Table356[#All],2,FALSE)</f>
        <v>0.21</v>
      </c>
      <c r="D5" s="13">
        <f>VLOOKUP(D$4,Table356[#All],2,FALSE)</f>
        <v>0.25</v>
      </c>
      <c r="E5" s="13">
        <f>VLOOKUP(E$4,Table356[#All],2,FALSE)</f>
        <v>0.28999999999999998</v>
      </c>
    </row>
    <row r="6" spans="2:5" x14ac:dyDescent="0.3">
      <c r="B6" s="12" t="s">
        <v>17</v>
      </c>
      <c r="C6" s="13">
        <f>VLOOKUP(C$4,Table356[#All],3,FALSE)</f>
        <v>0.16</v>
      </c>
      <c r="D6" s="13">
        <f>VLOOKUP(D$4,Table356[#All],3,FALSE)</f>
        <v>0.2</v>
      </c>
      <c r="E6" s="13">
        <f>VLOOKUP(E$4,Table356[#All],3,FALSE)</f>
        <v>0.24</v>
      </c>
    </row>
    <row r="7" spans="2:5" x14ac:dyDescent="0.3">
      <c r="B7" s="12" t="s">
        <v>18</v>
      </c>
      <c r="C7" s="14">
        <f>VLOOKUP(C$4,Table356[#All],4)</f>
        <v>105</v>
      </c>
      <c r="D7" s="14">
        <f>VLOOKUP(D$4,Table356[#All],4)</f>
        <v>125</v>
      </c>
      <c r="E7" s="14">
        <f>VLOOKUP(E$4,Table356[#All],4)</f>
        <v>145</v>
      </c>
    </row>
  </sheetData>
  <mergeCells count="1">
    <mergeCell ref="B2:E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C1EB5-9A1C-4864-9FD6-B9E62F02CB19}">
  <dimension ref="B2:M50"/>
  <sheetViews>
    <sheetView showGridLines="0" zoomScaleNormal="100" workbookViewId="0">
      <selection activeCell="P21" sqref="P21"/>
    </sheetView>
  </sheetViews>
  <sheetFormatPr defaultColWidth="11.88671875" defaultRowHeight="14.4" x14ac:dyDescent="0.3"/>
  <sheetData>
    <row r="2" spans="2:13" ht="14.4" customHeight="1" x14ac:dyDescent="0.3">
      <c r="B2" s="17" t="s">
        <v>20</v>
      </c>
      <c r="C2" s="17"/>
      <c r="D2" s="17"/>
      <c r="E2" s="17"/>
      <c r="F2" s="17"/>
      <c r="G2" s="17"/>
      <c r="H2" s="17"/>
      <c r="I2" s="17"/>
      <c r="J2" s="17"/>
      <c r="K2" s="17"/>
      <c r="L2" s="17"/>
      <c r="M2" s="17"/>
    </row>
    <row r="3" spans="2:13" ht="14.4" customHeight="1" x14ac:dyDescent="0.3">
      <c r="B3" s="17"/>
      <c r="C3" s="17"/>
      <c r="D3" s="17"/>
      <c r="E3" s="17"/>
      <c r="F3" s="17"/>
      <c r="G3" s="17"/>
      <c r="H3" s="17"/>
      <c r="I3" s="17"/>
      <c r="J3" s="17"/>
      <c r="K3" s="17"/>
      <c r="L3" s="17"/>
      <c r="M3" s="17"/>
    </row>
    <row r="32" spans="2:3" x14ac:dyDescent="0.3">
      <c r="B32" s="6" t="s">
        <v>21</v>
      </c>
      <c r="C32" t="s">
        <v>23</v>
      </c>
    </row>
    <row r="33" spans="2:5" x14ac:dyDescent="0.3">
      <c r="B33" s="7" t="s">
        <v>5</v>
      </c>
      <c r="C33" s="8">
        <v>0.21</v>
      </c>
    </row>
    <row r="34" spans="2:5" x14ac:dyDescent="0.3">
      <c r="B34" s="7" t="s">
        <v>9</v>
      </c>
      <c r="C34" s="8">
        <v>0.25</v>
      </c>
    </row>
    <row r="35" spans="2:5" x14ac:dyDescent="0.3">
      <c r="B35" s="7" t="s">
        <v>13</v>
      </c>
      <c r="C35" s="8">
        <v>0.28999999999999998</v>
      </c>
    </row>
    <row r="36" spans="2:5" x14ac:dyDescent="0.3">
      <c r="B36" s="7" t="s">
        <v>14</v>
      </c>
      <c r="C36" s="8">
        <v>0.75</v>
      </c>
      <c r="E36">
        <f>GETPIVOTDATA("Net Profit Margin (%)",$B$32)</f>
        <v>0.75</v>
      </c>
    </row>
    <row r="39" spans="2:5" x14ac:dyDescent="0.3">
      <c r="B39" s="6" t="s">
        <v>21</v>
      </c>
      <c r="C39" t="s">
        <v>22</v>
      </c>
    </row>
    <row r="40" spans="2:5" x14ac:dyDescent="0.3">
      <c r="B40" s="7" t="s">
        <v>5</v>
      </c>
      <c r="C40" s="8">
        <v>0.16</v>
      </c>
    </row>
    <row r="41" spans="2:5" x14ac:dyDescent="0.3">
      <c r="B41" s="7" t="s">
        <v>9</v>
      </c>
      <c r="C41" s="8">
        <v>0.2</v>
      </c>
    </row>
    <row r="42" spans="2:5" x14ac:dyDescent="0.3">
      <c r="B42" s="7" t="s">
        <v>13</v>
      </c>
      <c r="C42" s="8">
        <v>0.24</v>
      </c>
    </row>
    <row r="43" spans="2:5" x14ac:dyDescent="0.3">
      <c r="B43" s="7" t="s">
        <v>14</v>
      </c>
      <c r="C43" s="8">
        <v>0.6</v>
      </c>
      <c r="E43">
        <f>GETPIVOTDATA("ROI (%)",$B$39)</f>
        <v>0.6</v>
      </c>
    </row>
    <row r="46" spans="2:5" x14ac:dyDescent="0.3">
      <c r="B46" s="6" t="s">
        <v>21</v>
      </c>
      <c r="C46" t="s">
        <v>24</v>
      </c>
    </row>
    <row r="47" spans="2:5" x14ac:dyDescent="0.3">
      <c r="B47" s="7" t="s">
        <v>5</v>
      </c>
      <c r="C47" s="8">
        <v>105</v>
      </c>
    </row>
    <row r="48" spans="2:5" x14ac:dyDescent="0.3">
      <c r="B48" s="7" t="s">
        <v>9</v>
      </c>
      <c r="C48" s="8">
        <v>125</v>
      </c>
    </row>
    <row r="49" spans="2:5" x14ac:dyDescent="0.3">
      <c r="B49" s="7" t="s">
        <v>13</v>
      </c>
      <c r="C49" s="8">
        <v>145</v>
      </c>
    </row>
    <row r="50" spans="2:5" x14ac:dyDescent="0.3">
      <c r="B50" s="7" t="s">
        <v>14</v>
      </c>
      <c r="C50" s="8">
        <v>375</v>
      </c>
      <c r="E50">
        <f>GETPIVOTDATA("Cash Flow Index",$B$46)</f>
        <v>375</v>
      </c>
    </row>
  </sheetData>
  <mergeCells count="1">
    <mergeCell ref="B2:M3"/>
  </mergeCells>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CFO</vt:lpstr>
      <vt:lpstr>Pivot Table</vt:lpstr>
      <vt:lpstr>Scorecard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2024-05-14T17:32:58Z</dcterms:created>
  <dcterms:modified xsi:type="dcterms:W3CDTF">2024-05-27T05:58:21Z</dcterms:modified>
</cp:coreProperties>
</file>