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DSM\CXO_Projects\"/>
    </mc:Choice>
  </mc:AlternateContent>
  <xr:revisionPtr revIDLastSave="0" documentId="13_ncr:1_{6690912E-A14B-4737-B8D4-C1A44C4407F4}" xr6:coauthVersionLast="47" xr6:coauthVersionMax="47" xr10:uidLastSave="{00000000-0000-0000-0000-000000000000}"/>
  <bookViews>
    <workbookView xWindow="-108" yWindow="-108" windowWidth="23256" windowHeight="12456" activeTab="1" xr2:uid="{0C0F448C-01F2-466C-96CA-D3B26A4B24A9}"/>
  </bookViews>
  <sheets>
    <sheet name="CSO" sheetId="1" r:id="rId1"/>
    <sheet name="Pivot Table" sheetId="2" r:id="rId2"/>
    <sheet name="Scorecard" sheetId="3" r:id="rId3"/>
    <sheet name="Dashboard" sheetId="4" r:id="rId4"/>
  </sheets>
  <definedNames>
    <definedName name="Slicer_Quarter">#N/A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8" i="3" l="1"/>
  <c r="D8" i="3"/>
  <c r="C8" i="3"/>
  <c r="E7" i="3"/>
  <c r="D7" i="3"/>
  <c r="C7" i="3"/>
  <c r="E6" i="3"/>
  <c r="D6" i="3"/>
  <c r="C6" i="3"/>
  <c r="E48" i="4"/>
  <c r="E41" i="4"/>
  <c r="E34" i="4"/>
</calcChain>
</file>

<file path=xl/sharedStrings.xml><?xml version="1.0" encoding="utf-8"?>
<sst xmlns="http://schemas.openxmlformats.org/spreadsheetml/2006/main" count="49" uniqueCount="29">
  <si>
    <t>Quarter</t>
  </si>
  <si>
    <t>Sales Growth Rate (%)</t>
  </si>
  <si>
    <t>Market Penetration Rate (%)</t>
  </si>
  <si>
    <t>CLTV (in units)</t>
  </si>
  <si>
    <t>2022-Q1</t>
  </si>
  <si>
    <t>2022-Q2</t>
  </si>
  <si>
    <t>2022-Q3</t>
  </si>
  <si>
    <t>2022-Q4</t>
  </si>
  <si>
    <t>2023-Q1</t>
  </si>
  <si>
    <t>2023-Q2</t>
  </si>
  <si>
    <t>2023-Q3</t>
  </si>
  <si>
    <t>2023-Q4</t>
  </si>
  <si>
    <t>2024-Q1</t>
  </si>
  <si>
    <t>2024-Q2</t>
  </si>
  <si>
    <t>CSO Performance Scorecard</t>
  </si>
  <si>
    <t>Grand Total</t>
  </si>
  <si>
    <t xml:space="preserve"> Quarter</t>
  </si>
  <si>
    <t xml:space="preserve"> Sales Growth Rate (%)</t>
  </si>
  <si>
    <t xml:space="preserve"> Market Penetration Rate (%)</t>
  </si>
  <si>
    <t xml:space="preserve"> CLTV (in units)</t>
  </si>
  <si>
    <t>Pivot CSO Dashboard</t>
  </si>
  <si>
    <t>Sales Growth Rate</t>
  </si>
  <si>
    <t>Market Penetration Rate</t>
  </si>
  <si>
    <t>Customer Lifetime Value(CLTV)</t>
  </si>
  <si>
    <t>CSO Performance Dashboard</t>
  </si>
  <si>
    <t>Row Labels</t>
  </si>
  <si>
    <t>Sum of Sales Growth Rate (%)</t>
  </si>
  <si>
    <t>Sum of Market Penetration Rate (%)</t>
  </si>
  <si>
    <t>Sum of CLTV (in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</si>
</sst>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_ * #,##0.00_ ;_ * \-#,##0.00_ ;_ * &quot;-&quot;??_ ;_ @_ "/>
    <numFmt numFmtId="165" formatCode="_ * #,##0_ ;_ * \-#,##0_ ;_ * &quot;-&quot;??_ ;_ @_ "/>
    <numFmt numFmtId="166" formatCode="_(&quot;$&quot;* #,##0_);_(&quot;$&quot;* \(#,##0\);_(&quot;$&quot;* &quot;-&quot;??_);_(@_)"/>
  </numFmts>
  <fonts count="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4"/>
      <color theme="1"/>
      <name val="Calibri"/>
      <family val="2"/>
      <scheme val="minor"/>
    </font>
    <font>
      <b/>
      <sz val="14"/>
      <color theme="0"/>
      <name val="Calibri"/>
      <family val="2"/>
      <scheme val="minor"/>
    </font>
    <font>
      <b/>
      <sz val="18"/>
      <color theme="0"/>
      <name val="Calibri"/>
      <family val="2"/>
      <scheme val="minor"/>
    </font>
  </fonts>
  <fills count="6">
    <fill>
      <patternFill patternType="none"/>
    </fill>
    <fill>
      <patternFill patternType="gray125"/>
    </fill>
    <fill>
      <patternFill patternType="solid">
        <fgColor rgb="FF00B0F0"/>
        <bgColor indexed="64"/>
      </patternFill>
    </fill>
    <fill>
      <patternFill patternType="solid">
        <fgColor theme="5" tint="0.39997558519241921"/>
        <bgColor indexed="64"/>
      </patternFill>
    </fill>
    <fill>
      <patternFill patternType="solid">
        <fgColor theme="0"/>
        <bgColor indexed="64"/>
      </patternFill>
    </fill>
    <fill>
      <patternFill patternType="solid">
        <fgColor rgb="FF0070C0"/>
        <bgColor indexed="64"/>
      </patternFill>
    </fill>
  </fills>
  <borders count="1">
    <border>
      <left/>
      <right/>
      <top/>
      <bottom/>
      <diagonal/>
    </border>
  </borders>
  <cellStyleXfs count="4">
    <xf numFmtId="0" fontId="0" fillId="0" borderId="0"/>
    <xf numFmtId="164"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0">
    <xf numFmtId="0" fontId="0" fillId="0" borderId="0" xfId="0"/>
    <xf numFmtId="0" fontId="0" fillId="0" borderId="0" xfId="0" applyAlignment="1">
      <alignment horizontal="center" vertical="center" wrapText="1"/>
    </xf>
    <xf numFmtId="0" fontId="0" fillId="0" borderId="0" xfId="0" applyAlignment="1">
      <alignment wrapText="1"/>
    </xf>
    <xf numFmtId="0" fontId="0" fillId="0" borderId="0" xfId="0" applyAlignment="1">
      <alignment vertical="center"/>
    </xf>
    <xf numFmtId="9" fontId="0" fillId="0" borderId="0" xfId="3" applyFont="1" applyAlignment="1">
      <alignment vertical="center"/>
    </xf>
    <xf numFmtId="165" fontId="0" fillId="0" borderId="0" xfId="1" applyNumberFormat="1" applyFont="1" applyAlignment="1">
      <alignment vertical="center"/>
    </xf>
    <xf numFmtId="0" fontId="3" fillId="0" borderId="0" xfId="0" applyFont="1"/>
    <xf numFmtId="0" fontId="2" fillId="2" borderId="0" xfId="0" applyFont="1" applyFill="1" applyAlignment="1">
      <alignment horizontal="center"/>
    </xf>
    <xf numFmtId="0" fontId="2" fillId="2" borderId="0" xfId="0" applyFont="1" applyFill="1"/>
    <xf numFmtId="9" fontId="3" fillId="0" borderId="0" xfId="3" applyFont="1"/>
    <xf numFmtId="0" fontId="0" fillId="0" borderId="0" xfId="0" applyAlignment="1">
      <alignment horizontal="left"/>
    </xf>
    <xf numFmtId="9" fontId="0" fillId="0" borderId="0" xfId="0" applyNumberFormat="1"/>
    <xf numFmtId="0" fontId="0" fillId="0" borderId="0" xfId="0" pivotButton="1"/>
    <xf numFmtId="0" fontId="0" fillId="0" borderId="0" xfId="0" applyNumberFormat="1"/>
    <xf numFmtId="0" fontId="2" fillId="4" borderId="0" xfId="0" applyFont="1" applyFill="1"/>
    <xf numFmtId="166" fontId="3" fillId="4" borderId="0" xfId="2" applyNumberFormat="1" applyFont="1" applyFill="1"/>
    <xf numFmtId="1" fontId="3" fillId="0" borderId="0" xfId="2" applyNumberFormat="1" applyFont="1"/>
    <xf numFmtId="0" fontId="4" fillId="3" borderId="0" xfId="0" applyFont="1" applyFill="1" applyAlignment="1">
      <alignment horizontal="center"/>
    </xf>
    <xf numFmtId="0" fontId="5" fillId="2" borderId="0" xfId="0" applyFont="1" applyFill="1" applyAlignment="1">
      <alignment horizontal="center"/>
    </xf>
    <xf numFmtId="0" fontId="6" fillId="5" borderId="0" xfId="0" applyFont="1" applyFill="1" applyAlignment="1">
      <alignment horizontal="center" vertical="center"/>
    </xf>
  </cellXfs>
  <cellStyles count="4">
    <cellStyle name="Comma" xfId="1" builtinId="3"/>
    <cellStyle name="Currency" xfId="2" builtinId="4"/>
    <cellStyle name="Normal" xfId="0" builtinId="0"/>
    <cellStyle name="Percent" xfId="3" builtinId="5"/>
  </cellStyles>
  <dxfs count="8">
    <dxf>
      <numFmt numFmtId="13" formatCode="0%"/>
    </dxf>
    <dxf>
      <numFmt numFmtId="13" formatCode="0%"/>
    </dxf>
    <dxf>
      <font>
        <b val="0"/>
        <i val="0"/>
        <strike val="0"/>
        <condense val="0"/>
        <extend val="0"/>
        <outline val="0"/>
        <shadow val="0"/>
        <u val="none"/>
        <vertAlign val="baseline"/>
        <sz val="11"/>
        <color theme="1"/>
        <name val="Calibri"/>
        <family val="2"/>
        <scheme val="minor"/>
      </font>
      <numFmt numFmtId="165" formatCode="_ * #,##0_ ;_ * \-#,##0_ ;_ * &quot;-&quot;??_ ;_ @_ "/>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[CSO_Performance_Scorecard_Pivot_Dashboard.xlsx]Dashboard!PivotTable1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Dashboard!$C$30</c:f>
              <c:strCache>
                <c:ptCount val="1"/>
                <c:pt idx="0">
                  <c:v>Total</c:v>
                </c:pt>
              </c:strCache>
            </c:strRef>
          </c:tx>
          <c:spPr>
            <a:solidFill>
              <a:schemeClr val="accent1"/>
            </a:solidFill>
            <a:ln>
              <a:noFill/>
            </a:ln>
            <a:effectLst/>
          </c:spPr>
          <c:invertIfNegative val="0"/>
          <c:cat>
            <c:strRef>
              <c:f>Dashboard!$B$31:$B$34</c:f>
              <c:strCache>
                <c:ptCount val="3"/>
                <c:pt idx="0">
                  <c:v>2022-Q2</c:v>
                </c:pt>
                <c:pt idx="1">
                  <c:v>2023-Q2</c:v>
                </c:pt>
                <c:pt idx="2">
                  <c:v>2024-Q2</c:v>
                </c:pt>
              </c:strCache>
            </c:strRef>
          </c:cat>
          <c:val>
            <c:numRef>
              <c:f>Dashboard!$C$31:$C$34</c:f>
              <c:numCache>
                <c:formatCode>General</c:formatCode>
                <c:ptCount val="3"/>
                <c:pt idx="0">
                  <c:v>0.2</c:v>
                </c:pt>
                <c:pt idx="1">
                  <c:v>0.25</c:v>
                </c:pt>
                <c:pt idx="2">
                  <c:v>0.3</c:v>
                </c:pt>
              </c:numCache>
            </c:numRef>
          </c:val>
          <c:extLst>
            <c:ext xmlns:c16="http://schemas.microsoft.com/office/drawing/2014/chart" uri="{C3380CC4-5D6E-409C-BE32-E72D297353CC}">
              <c16:uniqueId val="{00000000-CBF5-4328-A948-093CFC3806C5}"/>
            </c:ext>
          </c:extLst>
        </c:ser>
        <c:dLbls>
          <c:showLegendKey val="0"/>
          <c:showVal val="0"/>
          <c:showCatName val="0"/>
          <c:showSerName val="0"/>
          <c:showPercent val="0"/>
          <c:showBubbleSize val="0"/>
        </c:dLbls>
        <c:gapWidth val="219"/>
        <c:overlap val="-27"/>
        <c:axId val="787457008"/>
        <c:axId val="787456176"/>
      </c:barChart>
      <c:catAx>
        <c:axId val="78745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456176"/>
        <c:crosses val="autoZero"/>
        <c:auto val="1"/>
        <c:lblAlgn val="ctr"/>
        <c:lblOffset val="100"/>
        <c:noMultiLvlLbl val="0"/>
      </c:catAx>
      <c:valAx>
        <c:axId val="7874561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457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[CSO_Performance_Scorecard_Pivot_Dashboard.xlsx]Dashboard!PivotTable2</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Dashboard!$C$37</c:f>
              <c:strCache>
                <c:ptCount val="1"/>
                <c:pt idx="0">
                  <c:v>Total</c:v>
                </c:pt>
              </c:strCache>
            </c:strRef>
          </c:tx>
          <c:spPr>
            <a:solidFill>
              <a:schemeClr val="accent1"/>
            </a:solidFill>
            <a:ln>
              <a:noFill/>
            </a:ln>
            <a:effectLst/>
          </c:spPr>
          <c:invertIfNegative val="0"/>
          <c:cat>
            <c:strRef>
              <c:f>Dashboard!$B$38:$B$41</c:f>
              <c:strCache>
                <c:ptCount val="3"/>
                <c:pt idx="0">
                  <c:v>2022-Q2</c:v>
                </c:pt>
                <c:pt idx="1">
                  <c:v>2023-Q2</c:v>
                </c:pt>
                <c:pt idx="2">
                  <c:v>2024-Q2</c:v>
                </c:pt>
              </c:strCache>
            </c:strRef>
          </c:cat>
          <c:val>
            <c:numRef>
              <c:f>Dashboard!$C$38:$C$41</c:f>
              <c:numCache>
                <c:formatCode>General</c:formatCode>
                <c:ptCount val="3"/>
                <c:pt idx="0">
                  <c:v>0.12</c:v>
                </c:pt>
                <c:pt idx="1">
                  <c:v>0.2</c:v>
                </c:pt>
                <c:pt idx="2">
                  <c:v>0.28000000000000003</c:v>
                </c:pt>
              </c:numCache>
            </c:numRef>
          </c:val>
          <c:extLst>
            <c:ext xmlns:c16="http://schemas.microsoft.com/office/drawing/2014/chart" uri="{C3380CC4-5D6E-409C-BE32-E72D297353CC}">
              <c16:uniqueId val="{00000000-B0C6-4F4F-B8FB-74D8DC37FE18}"/>
            </c:ext>
          </c:extLst>
        </c:ser>
        <c:dLbls>
          <c:showLegendKey val="0"/>
          <c:showVal val="0"/>
          <c:showCatName val="0"/>
          <c:showSerName val="0"/>
          <c:showPercent val="0"/>
          <c:showBubbleSize val="0"/>
        </c:dLbls>
        <c:gapWidth val="219"/>
        <c:overlap val="-27"/>
        <c:axId val="395284400"/>
        <c:axId val="395285232"/>
      </c:barChart>
      <c:catAx>
        <c:axId val="395284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285232"/>
        <c:crosses val="autoZero"/>
        <c:auto val="1"/>
        <c:lblAlgn val="ctr"/>
        <c:lblOffset val="100"/>
        <c:noMultiLvlLbl val="0"/>
      </c:catAx>
      <c:valAx>
        <c:axId val="3952852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284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[CSO_Performance_Scorecard_Pivot_Dashboard.xlsx]Dashboard!PivotTable3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Dashboard!$C$44</c:f>
              <c:strCache>
                <c:ptCount val="1"/>
                <c:pt idx="0">
                  <c:v>Total</c:v>
                </c:pt>
              </c:strCache>
            </c:strRef>
          </c:tx>
          <c:spPr>
            <a:solidFill>
              <a:schemeClr val="accent1"/>
            </a:solidFill>
            <a:ln>
              <a:noFill/>
            </a:ln>
            <a:effectLst/>
          </c:spPr>
          <c:invertIfNegative val="0"/>
          <c:cat>
            <c:strRef>
              <c:f>Dashboard!$B$45:$B$48</c:f>
              <c:strCache>
                <c:ptCount val="3"/>
                <c:pt idx="0">
                  <c:v>2022-Q2</c:v>
                </c:pt>
                <c:pt idx="1">
                  <c:v>2023-Q2</c:v>
                </c:pt>
                <c:pt idx="2">
                  <c:v>2024-Q2</c:v>
                </c:pt>
              </c:strCache>
            </c:strRef>
          </c:cat>
          <c:val>
            <c:numRef>
              <c:f>Dashboard!$C$45:$C$48</c:f>
              <c:numCache>
                <c:formatCode>General</c:formatCode>
                <c:ptCount val="3"/>
                <c:pt idx="0">
                  <c:v>515</c:v>
                </c:pt>
                <c:pt idx="1">
                  <c:v>575</c:v>
                </c:pt>
                <c:pt idx="2">
                  <c:v>635</c:v>
                </c:pt>
              </c:numCache>
            </c:numRef>
          </c:val>
          <c:extLst>
            <c:ext xmlns:c16="http://schemas.microsoft.com/office/drawing/2014/chart" uri="{C3380CC4-5D6E-409C-BE32-E72D297353CC}">
              <c16:uniqueId val="{00000000-3E0F-48CA-A999-3AC1E4449E04}"/>
            </c:ext>
          </c:extLst>
        </c:ser>
        <c:dLbls>
          <c:showLegendKey val="0"/>
          <c:showVal val="0"/>
          <c:showCatName val="0"/>
          <c:showSerName val="0"/>
          <c:showPercent val="0"/>
          <c:showBubbleSize val="0"/>
        </c:dLbls>
        <c:gapWidth val="219"/>
        <c:overlap val="-27"/>
        <c:axId val="555689376"/>
        <c:axId val="555687296"/>
      </c:barChart>
      <c:catAx>
        <c:axId val="55568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687296"/>
        <c:crosses val="autoZero"/>
        <c:auto val="1"/>
        <c:lblAlgn val="ctr"/>
        <c:lblOffset val="100"/>
        <c:noMultiLvlLbl val="0"/>
      </c:catAx>
      <c:valAx>
        <c:axId val="55568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689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99060</xdr:colOff>
      <xdr:row>5</xdr:row>
      <xdr:rowOff>7620</xdr:rowOff>
    </xdr:from>
    <xdr:to>
      <xdr:col>3</xdr:col>
      <xdr:colOff>678180</xdr:colOff>
      <xdr:row>8</xdr:row>
      <xdr:rowOff>144780</xdr:rowOff>
    </xdr:to>
    <xdr:sp macro="" textlink="$E$34">
      <xdr:nvSpPr>
        <xdr:cNvPr id="2" name="Rectangle: Rounded Corners 1">
          <a:extLst>
            <a:ext uri="{FF2B5EF4-FFF2-40B4-BE49-F238E27FC236}">
              <a16:creationId xmlns:a16="http://schemas.microsoft.com/office/drawing/2014/main" id="{6322B505-BAA4-49EB-B27D-21AC7D716E98}"/>
            </a:ext>
          </a:extLst>
        </xdr:cNvPr>
        <xdr:cNvSpPr/>
      </xdr:nvSpPr>
      <xdr:spPr>
        <a:xfrm>
          <a:off x="99060" y="556260"/>
          <a:ext cx="2545080" cy="6858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i="0" u="none" strike="noStrike">
              <a:solidFill>
                <a:schemeClr val="bg1"/>
              </a:solidFill>
              <a:latin typeface="Calibri"/>
              <a:ea typeface="Calibri"/>
              <a:cs typeface="Calibri"/>
            </a:rPr>
            <a:t>Sales</a:t>
          </a:r>
          <a:r>
            <a:rPr lang="en-US" sz="1400" b="1" i="0" u="none" strike="noStrike" baseline="0">
              <a:solidFill>
                <a:schemeClr val="bg1"/>
              </a:solidFill>
              <a:latin typeface="Calibri"/>
              <a:ea typeface="Calibri"/>
              <a:cs typeface="Calibri"/>
            </a:rPr>
            <a:t> Growth Rate</a:t>
          </a:r>
        </a:p>
        <a:p>
          <a:pPr algn="ctr"/>
          <a:fld id="{60B186B6-04ED-4AE4-9977-7F79EB5686D4}" type="TxLink">
            <a:rPr lang="en-US" sz="1400" b="1" i="0" u="none" strike="noStrike">
              <a:solidFill>
                <a:schemeClr val="bg1"/>
              </a:solidFill>
              <a:latin typeface="Calibri"/>
              <a:ea typeface="Calibri"/>
              <a:cs typeface="Calibri"/>
            </a:rPr>
            <a:pPr algn="ctr"/>
            <a:t>0.75</a:t>
          </a:fld>
          <a:endParaRPr lang="en-US" sz="1400" b="1">
            <a:solidFill>
              <a:schemeClr val="bg1"/>
            </a:solidFill>
          </a:endParaRPr>
        </a:p>
      </xdr:txBody>
    </xdr:sp>
    <xdr:clientData/>
  </xdr:twoCellAnchor>
  <xdr:twoCellAnchor>
    <xdr:from>
      <xdr:col>3</xdr:col>
      <xdr:colOff>792480</xdr:colOff>
      <xdr:row>5</xdr:row>
      <xdr:rowOff>7620</xdr:rowOff>
    </xdr:from>
    <xdr:to>
      <xdr:col>6</xdr:col>
      <xdr:colOff>480060</xdr:colOff>
      <xdr:row>8</xdr:row>
      <xdr:rowOff>144780</xdr:rowOff>
    </xdr:to>
    <xdr:sp macro="" textlink="$E$41">
      <xdr:nvSpPr>
        <xdr:cNvPr id="3" name="Rectangle: Rounded Corners 2">
          <a:extLst>
            <a:ext uri="{FF2B5EF4-FFF2-40B4-BE49-F238E27FC236}">
              <a16:creationId xmlns:a16="http://schemas.microsoft.com/office/drawing/2014/main" id="{25C7F20C-681B-458F-8559-1B496DD205B8}"/>
            </a:ext>
          </a:extLst>
        </xdr:cNvPr>
        <xdr:cNvSpPr/>
      </xdr:nvSpPr>
      <xdr:spPr>
        <a:xfrm>
          <a:off x="2758440" y="556260"/>
          <a:ext cx="2636520" cy="6858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i="0" u="none" strike="noStrike">
              <a:solidFill>
                <a:schemeClr val="bg1"/>
              </a:solidFill>
              <a:latin typeface="Calibri"/>
              <a:ea typeface="Calibri"/>
              <a:cs typeface="Calibri"/>
            </a:rPr>
            <a:t>Market Penetration Rate (%)</a:t>
          </a:r>
        </a:p>
        <a:p>
          <a:pPr algn="ctr"/>
          <a:fld id="{DEBA8979-60CC-4C80-BFB6-8152840AA468}" type="TxLink">
            <a:rPr lang="en-US" sz="1400" b="1" i="0" u="none" strike="noStrike">
              <a:solidFill>
                <a:schemeClr val="bg1"/>
              </a:solidFill>
              <a:latin typeface="Calibri"/>
              <a:ea typeface="Calibri"/>
              <a:cs typeface="Calibri"/>
            </a:rPr>
            <a:pPr algn="ctr"/>
            <a:t>0.6</a:t>
          </a:fld>
          <a:endParaRPr lang="en-US" sz="1400" b="1">
            <a:solidFill>
              <a:schemeClr val="bg1"/>
            </a:solidFill>
          </a:endParaRPr>
        </a:p>
      </xdr:txBody>
    </xdr:sp>
    <xdr:clientData/>
  </xdr:twoCellAnchor>
  <xdr:twoCellAnchor>
    <xdr:from>
      <xdr:col>6</xdr:col>
      <xdr:colOff>594360</xdr:colOff>
      <xdr:row>5</xdr:row>
      <xdr:rowOff>7620</xdr:rowOff>
    </xdr:from>
    <xdr:to>
      <xdr:col>9</xdr:col>
      <xdr:colOff>441960</xdr:colOff>
      <xdr:row>8</xdr:row>
      <xdr:rowOff>144780</xdr:rowOff>
    </xdr:to>
    <xdr:sp macro="" textlink="$E$48">
      <xdr:nvSpPr>
        <xdr:cNvPr id="4" name="Rectangle: Rounded Corners 3">
          <a:extLst>
            <a:ext uri="{FF2B5EF4-FFF2-40B4-BE49-F238E27FC236}">
              <a16:creationId xmlns:a16="http://schemas.microsoft.com/office/drawing/2014/main" id="{F6385E6B-2790-423D-A505-6DB3FDC30865}"/>
            </a:ext>
          </a:extLst>
        </xdr:cNvPr>
        <xdr:cNvSpPr/>
      </xdr:nvSpPr>
      <xdr:spPr>
        <a:xfrm>
          <a:off x="3642360" y="556260"/>
          <a:ext cx="1676400" cy="6858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i="0" u="none" strike="noStrike">
              <a:solidFill>
                <a:schemeClr val="bg1"/>
              </a:solidFill>
              <a:latin typeface="Calibri"/>
              <a:ea typeface="Calibri"/>
              <a:cs typeface="Calibri"/>
            </a:rPr>
            <a:t>CLTV (in units)</a:t>
          </a:r>
        </a:p>
        <a:p>
          <a:pPr algn="ctr"/>
          <a:fld id="{9B938120-F416-45F0-A5A5-4F8816335987}" type="TxLink">
            <a:rPr lang="en-US" sz="1400" b="1" i="0" u="none" strike="noStrike">
              <a:solidFill>
                <a:schemeClr val="bg1"/>
              </a:solidFill>
              <a:latin typeface="Calibri"/>
              <a:ea typeface="Calibri"/>
              <a:cs typeface="Calibri"/>
            </a:rPr>
            <a:pPr algn="ctr"/>
            <a:t>1725</a:t>
          </a:fld>
          <a:endParaRPr lang="en-US" sz="1400" b="1">
            <a:solidFill>
              <a:schemeClr val="bg1"/>
            </a:solidFill>
          </a:endParaRPr>
        </a:p>
      </xdr:txBody>
    </xdr:sp>
    <xdr:clientData/>
  </xdr:twoCellAnchor>
  <xdr:twoCellAnchor>
    <xdr:from>
      <xdr:col>1</xdr:col>
      <xdr:colOff>99060</xdr:colOff>
      <xdr:row>10</xdr:row>
      <xdr:rowOff>0</xdr:rowOff>
    </xdr:from>
    <xdr:to>
      <xdr:col>3</xdr:col>
      <xdr:colOff>678180</xdr:colOff>
      <xdr:row>26</xdr:row>
      <xdr:rowOff>175260</xdr:rowOff>
    </xdr:to>
    <xdr:graphicFrame macro="">
      <xdr:nvGraphicFramePr>
        <xdr:cNvPr id="6" name="Chart 5">
          <a:extLst>
            <a:ext uri="{FF2B5EF4-FFF2-40B4-BE49-F238E27FC236}">
              <a16:creationId xmlns:a16="http://schemas.microsoft.com/office/drawing/2014/main" id="{F9385E18-ED3E-499E-BA85-DECA36731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800100</xdr:colOff>
      <xdr:row>10</xdr:row>
      <xdr:rowOff>0</xdr:rowOff>
    </xdr:from>
    <xdr:to>
      <xdr:col>6</xdr:col>
      <xdr:colOff>472440</xdr:colOff>
      <xdr:row>27</xdr:row>
      <xdr:rowOff>0</xdr:rowOff>
    </xdr:to>
    <xdr:graphicFrame macro="">
      <xdr:nvGraphicFramePr>
        <xdr:cNvPr id="8" name="Chart 7">
          <a:extLst>
            <a:ext uri="{FF2B5EF4-FFF2-40B4-BE49-F238E27FC236}">
              <a16:creationId xmlns:a16="http://schemas.microsoft.com/office/drawing/2014/main" id="{F31F7C57-19BC-4CF6-83E1-118911EB63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579120</xdr:colOff>
      <xdr:row>10</xdr:row>
      <xdr:rowOff>0</xdr:rowOff>
    </xdr:from>
    <xdr:to>
      <xdr:col>9</xdr:col>
      <xdr:colOff>441960</xdr:colOff>
      <xdr:row>27</xdr:row>
      <xdr:rowOff>0</xdr:rowOff>
    </xdr:to>
    <xdr:graphicFrame macro="">
      <xdr:nvGraphicFramePr>
        <xdr:cNvPr id="10" name="Chart 9">
          <a:extLst>
            <a:ext uri="{FF2B5EF4-FFF2-40B4-BE49-F238E27FC236}">
              <a16:creationId xmlns:a16="http://schemas.microsoft.com/office/drawing/2014/main" id="{EAA5C2CF-6151-42D1-BA53-443BE86D22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678180</xdr:colOff>
      <xdr:row>5</xdr:row>
      <xdr:rowOff>22860</xdr:rowOff>
    </xdr:from>
    <xdr:to>
      <xdr:col>11</xdr:col>
      <xdr:colOff>861060</xdr:colOff>
      <xdr:row>27</xdr:row>
      <xdr:rowOff>0</xdr:rowOff>
    </xdr:to>
    <mc:AlternateContent xmlns:mc="http://schemas.openxmlformats.org/markup-compatibility/2006" xmlns:a14="http://schemas.microsoft.com/office/drawing/2010/main">
      <mc:Choice Requires="a14">
        <xdr:graphicFrame macro="">
          <xdr:nvGraphicFramePr>
            <xdr:cNvPr id="11" name="Quarter">
              <a:extLst>
                <a:ext uri="{FF2B5EF4-FFF2-40B4-BE49-F238E27FC236}">
                  <a16:creationId xmlns:a16="http://schemas.microsoft.com/office/drawing/2014/main" id="{2A230296-9D9B-4F2D-BF20-9328F3D41B1C}"/>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8793480" y="571500"/>
              <a:ext cx="2148840" cy="4000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26.996437268521" createdVersion="7" refreshedVersion="7" minRefreshableVersion="3" recordCount="10" xr:uid="{5EE497BC-A2D5-45B2-B3CA-6889F12BAA24}">
  <cacheSource type="worksheet">
    <worksheetSource name="Table356789"/>
  </cacheSource>
  <cacheFields count="4">
    <cacheField name="Quarter" numFmtId="0">
      <sharedItems count="10">
        <s v="2022-Q1"/>
        <s v="2022-Q2"/>
        <s v="2022-Q3"/>
        <s v="2022-Q4"/>
        <s v="2023-Q1"/>
        <s v="2023-Q2"/>
        <s v="2023-Q3"/>
        <s v="2023-Q4"/>
        <s v="2024-Q1"/>
        <s v="2024-Q2"/>
      </sharedItems>
    </cacheField>
    <cacheField name="Sales Growth Rate (%)" numFmtId="9">
      <sharedItems containsSemiMixedTypes="0" containsString="0" containsNumber="1" minValue="0.2" maxValue="0.3"/>
    </cacheField>
    <cacheField name="Market Penetration Rate (%)" numFmtId="9">
      <sharedItems containsSemiMixedTypes="0" containsString="0" containsNumber="1" minValue="0.1" maxValue="0.28000000000000003"/>
    </cacheField>
    <cacheField name="CLTV (in units)" numFmtId="165">
      <sharedItems containsSemiMixedTypes="0" containsString="0" containsNumber="1" containsInteger="1" minValue="500" maxValue="635"/>
    </cacheField>
  </cacheFields>
  <extLst>
    <ext xmlns:x14="http://schemas.microsoft.com/office/spreadsheetml/2009/9/main" uri="{725AE2AE-9491-48be-B2B4-4EB974FC3084}">
      <x14:pivotCacheDefinition pivotCacheId="3415129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0.2"/>
    <n v="0.1"/>
    <n v="500"/>
  </r>
  <r>
    <x v="1"/>
    <n v="0.2"/>
    <n v="0.12"/>
    <n v="515"/>
  </r>
  <r>
    <x v="2"/>
    <n v="0.2"/>
    <n v="0.14000000000000001"/>
    <n v="530"/>
  </r>
  <r>
    <x v="3"/>
    <n v="0.2"/>
    <n v="0.16"/>
    <n v="545"/>
  </r>
  <r>
    <x v="4"/>
    <n v="0.25"/>
    <n v="0.18"/>
    <n v="560"/>
  </r>
  <r>
    <x v="5"/>
    <n v="0.25"/>
    <n v="0.2"/>
    <n v="575"/>
  </r>
  <r>
    <x v="6"/>
    <n v="0.25"/>
    <n v="0.22"/>
    <n v="590"/>
  </r>
  <r>
    <x v="7"/>
    <n v="0.25"/>
    <n v="0.24"/>
    <n v="605"/>
  </r>
  <r>
    <x v="8"/>
    <n v="0.3"/>
    <n v="0.26"/>
    <n v="620"/>
  </r>
  <r>
    <x v="9"/>
    <n v="0.3"/>
    <n v="0.28000000000000003"/>
    <n v="6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0E73BB-DE85-4B0B-A7F7-4116B2F1A004}"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 Quarter">
  <location ref="B5:E9" firstHeaderRow="0" firstDataRow="1" firstDataCol="1"/>
  <pivotFields count="4">
    <pivotField axis="axisRow" showAll="0">
      <items count="11">
        <item h="1" x="0"/>
        <item x="1"/>
        <item h="1" x="2"/>
        <item h="1" x="3"/>
        <item h="1" x="4"/>
        <item x="5"/>
        <item h="1" x="6"/>
        <item h="1" x="7"/>
        <item h="1" x="8"/>
        <item x="9"/>
        <item t="default"/>
      </items>
    </pivotField>
    <pivotField dataField="1" numFmtId="9" showAll="0"/>
    <pivotField dataField="1" numFmtId="9" showAll="0"/>
    <pivotField dataField="1" numFmtId="165" showAll="0"/>
  </pivotFields>
  <rowFields count="1">
    <field x="0"/>
  </rowFields>
  <rowItems count="4">
    <i>
      <x v="1"/>
    </i>
    <i>
      <x v="5"/>
    </i>
    <i>
      <x v="9"/>
    </i>
    <i t="grand">
      <x/>
    </i>
  </rowItems>
  <colFields count="1">
    <field x="-2"/>
  </colFields>
  <colItems count="3">
    <i>
      <x/>
    </i>
    <i i="1">
      <x v="1"/>
    </i>
    <i i="2">
      <x v="2"/>
    </i>
  </colItems>
  <dataFields count="3">
    <dataField name=" Sales Growth Rate (%)" fld="1" baseField="0" baseItem="0" numFmtId="9"/>
    <dataField name=" Market Penetration Rate (%)" fld="2" baseField="0" baseItem="0" numFmtId="9"/>
    <dataField name=" CLTV (in units)" fld="3" baseField="0" baseItem="0"/>
  </dataFields>
  <formats count="2">
    <format dxfId="1">
      <pivotArea outline="0" collapsedLevelsAreSubtotals="1" fieldPosition="0">
        <references count="1">
          <reference field="4294967294" count="1" selected="0">
            <x v="0"/>
          </reference>
        </references>
      </pivotArea>
    </format>
    <format dxfId="0">
      <pivotArea outline="0" collapsedLevelsAreSubtotals="1" fieldPosition="0">
        <references count="1">
          <reference field="4294967294" count="1" selected="0">
            <x v="1"/>
          </reference>
        </references>
      </pivotArea>
    </format>
  </format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E8F572-3356-4C7F-8F9B-2F574F86F05B}"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44:C48" firstHeaderRow="1" firstDataRow="1" firstDataCol="1"/>
  <pivotFields count="4">
    <pivotField axis="axisRow" showAll="0">
      <items count="11">
        <item h="1" x="0"/>
        <item x="1"/>
        <item h="1" x="2"/>
        <item h="1" x="3"/>
        <item h="1" x="4"/>
        <item x="5"/>
        <item h="1" x="6"/>
        <item h="1" x="7"/>
        <item h="1" x="8"/>
        <item x="9"/>
        <item t="default"/>
      </items>
    </pivotField>
    <pivotField numFmtId="9" showAll="0"/>
    <pivotField numFmtId="9" showAll="0"/>
    <pivotField dataField="1" numFmtId="165" showAll="0"/>
  </pivotFields>
  <rowFields count="1">
    <field x="0"/>
  </rowFields>
  <rowItems count="4">
    <i>
      <x v="1"/>
    </i>
    <i>
      <x v="5"/>
    </i>
    <i>
      <x v="9"/>
    </i>
    <i t="grand">
      <x/>
    </i>
  </rowItems>
  <colItems count="1">
    <i/>
  </colItems>
  <dataFields count="1">
    <dataField name="Sum of CLTV (in units)" fld="3"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C58397-3E5D-441B-ADE7-C99638173961}"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37:C41" firstHeaderRow="1" firstDataRow="1" firstDataCol="1"/>
  <pivotFields count="4">
    <pivotField axis="axisRow" showAll="0">
      <items count="11">
        <item h="1" x="0"/>
        <item x="1"/>
        <item h="1" x="2"/>
        <item h="1" x="3"/>
        <item h="1" x="4"/>
        <item x="5"/>
        <item h="1" x="6"/>
        <item h="1" x="7"/>
        <item h="1" x="8"/>
        <item x="9"/>
        <item t="default"/>
      </items>
    </pivotField>
    <pivotField numFmtId="9" showAll="0"/>
    <pivotField dataField="1" numFmtId="9" showAll="0"/>
    <pivotField numFmtId="165" showAll="0"/>
  </pivotFields>
  <rowFields count="1">
    <field x="0"/>
  </rowFields>
  <rowItems count="4">
    <i>
      <x v="1"/>
    </i>
    <i>
      <x v="5"/>
    </i>
    <i>
      <x v="9"/>
    </i>
    <i t="grand">
      <x/>
    </i>
  </rowItems>
  <colItems count="1">
    <i/>
  </colItems>
  <dataFields count="1">
    <dataField name="Sum of Market Penetration Rate (%)" fld="2"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7E4D1B-36CD-49C1-958E-F4B640681304}"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30:C34" firstHeaderRow="1" firstDataRow="1" firstDataCol="1"/>
  <pivotFields count="4">
    <pivotField axis="axisRow" showAll="0">
      <items count="11">
        <item h="1" x="0"/>
        <item x="1"/>
        <item h="1" x="2"/>
        <item h="1" x="3"/>
        <item h="1" x="4"/>
        <item x="5"/>
        <item h="1" x="6"/>
        <item h="1" x="7"/>
        <item h="1" x="8"/>
        <item x="9"/>
        <item t="default"/>
      </items>
    </pivotField>
    <pivotField dataField="1" numFmtId="9" showAll="0"/>
    <pivotField numFmtId="9" showAll="0"/>
    <pivotField numFmtId="165" showAll="0"/>
  </pivotFields>
  <rowFields count="1">
    <field x="0"/>
  </rowFields>
  <rowItems count="4">
    <i>
      <x v="1"/>
    </i>
    <i>
      <x v="5"/>
    </i>
    <i>
      <x v="9"/>
    </i>
    <i t="grand">
      <x/>
    </i>
  </rowItems>
  <colItems count="1">
    <i/>
  </colItems>
  <dataFields count="1">
    <dataField name="Sum of Sales Growth Rate (%)"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6F0C3C45-9275-450C-8FA3-8DD879475F93}" sourceName="Quarter">
  <pivotTables>
    <pivotTable tabId="4" name="PivotTable3"/>
  </pivotTables>
  <data>
    <tabular pivotCacheId="341512952">
      <items count="10">
        <i x="0"/>
        <i x="1" s="1"/>
        <i x="2"/>
        <i x="3"/>
        <i x="4"/>
        <i x="5" s="1"/>
        <i x="6"/>
        <i x="7"/>
        <i x="8"/>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 xr10:uid="{C0CCFA38-9D4D-46D0-81C2-F36EAC1138E7}" cache="Slicer_Quarter" caption="Quart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00DE6A-2D1A-4C87-A86A-971B5DB5F24E}" name="Table356789" displayName="Table356789" ref="A1:D11" totalsRowShown="0" headerRowDxfId="7" dataDxfId="6" dataCellStyle="Comma">
  <autoFilter ref="A1:D11" xr:uid="{583BCF46-B88C-49C9-8A9A-2BDBA1B92663}"/>
  <tableColumns count="4">
    <tableColumn id="1" xr3:uid="{5A68C0CE-3C6A-4C30-83A1-B58A8F48D7FF}" name="Quarter" dataDxfId="5"/>
    <tableColumn id="2" xr3:uid="{22F70F18-5491-40E6-9063-66DD04DAD679}" name="Sales Growth Rate (%)" dataDxfId="4" dataCellStyle="Percent"/>
    <tableColumn id="3" xr3:uid="{A4F8CB7A-B8F7-42B2-9641-34BD8A816C7D}" name="Market Penetration Rate (%)" dataDxfId="3" dataCellStyle="Percent"/>
    <tableColumn id="4" xr3:uid="{976D8D40-CEB4-49E5-BCB8-2BD9834E71AB}" name="CLTV (in units)" dataDxfId="2" dataCellStyle="Comma"/>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07CDE-2C89-40B4-826A-27E4B294E565}">
  <dimension ref="A1:G13"/>
  <sheetViews>
    <sheetView showGridLines="0" zoomScale="175" zoomScaleNormal="175" workbookViewId="0">
      <selection activeCell="G17" sqref="G17"/>
    </sheetView>
  </sheetViews>
  <sheetFormatPr defaultRowHeight="14.4" x14ac:dyDescent="0.3"/>
  <cols>
    <col min="2" max="2" width="18.44140625" customWidth="1"/>
    <col min="3" max="3" width="19" customWidth="1"/>
    <col min="4" max="4" width="15.44140625" customWidth="1"/>
  </cols>
  <sheetData>
    <row r="1" spans="1:7" s="2" customFormat="1" ht="28.8" x14ac:dyDescent="0.3">
      <c r="A1" s="1" t="s">
        <v>0</v>
      </c>
      <c r="B1" s="1" t="s">
        <v>1</v>
      </c>
      <c r="C1" s="1" t="s">
        <v>2</v>
      </c>
      <c r="D1" s="1" t="s">
        <v>3</v>
      </c>
    </row>
    <row r="2" spans="1:7" x14ac:dyDescent="0.3">
      <c r="A2" s="3" t="s">
        <v>4</v>
      </c>
      <c r="B2" s="4">
        <v>0.2</v>
      </c>
      <c r="C2" s="4">
        <v>0.1</v>
      </c>
      <c r="D2" s="5">
        <v>500</v>
      </c>
      <c r="E2" s="2"/>
      <c r="F2" s="2"/>
      <c r="G2" s="2"/>
    </row>
    <row r="3" spans="1:7" x14ac:dyDescent="0.3">
      <c r="A3" s="3" t="s">
        <v>5</v>
      </c>
      <c r="B3" s="4">
        <v>0.2</v>
      </c>
      <c r="C3" s="4">
        <v>0.12</v>
      </c>
      <c r="D3" s="5">
        <v>515</v>
      </c>
      <c r="E3" s="2"/>
      <c r="F3" s="2"/>
      <c r="G3" s="2"/>
    </row>
    <row r="4" spans="1:7" x14ac:dyDescent="0.3">
      <c r="A4" s="3" t="s">
        <v>6</v>
      </c>
      <c r="B4" s="4">
        <v>0.2</v>
      </c>
      <c r="C4" s="4">
        <v>0.14000000000000001</v>
      </c>
      <c r="D4" s="5">
        <v>530</v>
      </c>
      <c r="E4" s="2"/>
      <c r="F4" s="2"/>
      <c r="G4" s="2"/>
    </row>
    <row r="5" spans="1:7" x14ac:dyDescent="0.3">
      <c r="A5" s="3" t="s">
        <v>7</v>
      </c>
      <c r="B5" s="4">
        <v>0.2</v>
      </c>
      <c r="C5" s="4">
        <v>0.16</v>
      </c>
      <c r="D5" s="5">
        <v>545</v>
      </c>
      <c r="E5" s="2"/>
      <c r="F5" s="2"/>
      <c r="G5" s="2"/>
    </row>
    <row r="6" spans="1:7" x14ac:dyDescent="0.3">
      <c r="A6" s="3" t="s">
        <v>8</v>
      </c>
      <c r="B6" s="4">
        <v>0.25</v>
      </c>
      <c r="C6" s="4">
        <v>0.18</v>
      </c>
      <c r="D6" s="5">
        <v>560</v>
      </c>
      <c r="E6" s="2"/>
      <c r="F6" s="2"/>
      <c r="G6" s="2"/>
    </row>
    <row r="7" spans="1:7" x14ac:dyDescent="0.3">
      <c r="A7" s="3" t="s">
        <v>9</v>
      </c>
      <c r="B7" s="4">
        <v>0.25</v>
      </c>
      <c r="C7" s="4">
        <v>0.2</v>
      </c>
      <c r="D7" s="5">
        <v>575</v>
      </c>
      <c r="E7" s="2"/>
      <c r="F7" s="2"/>
      <c r="G7" s="2"/>
    </row>
    <row r="8" spans="1:7" x14ac:dyDescent="0.3">
      <c r="A8" s="3" t="s">
        <v>10</v>
      </c>
      <c r="B8" s="4">
        <v>0.25</v>
      </c>
      <c r="C8" s="4">
        <v>0.22</v>
      </c>
      <c r="D8" s="5">
        <v>590</v>
      </c>
      <c r="E8" s="2"/>
      <c r="F8" s="2"/>
      <c r="G8" s="2"/>
    </row>
    <row r="9" spans="1:7" x14ac:dyDescent="0.3">
      <c r="A9" s="3" t="s">
        <v>11</v>
      </c>
      <c r="B9" s="4">
        <v>0.25</v>
      </c>
      <c r="C9" s="4">
        <v>0.24</v>
      </c>
      <c r="D9" s="5">
        <v>605</v>
      </c>
      <c r="E9" s="2"/>
      <c r="F9" s="2"/>
      <c r="G9" s="2"/>
    </row>
    <row r="10" spans="1:7" x14ac:dyDescent="0.3">
      <c r="A10" s="3" t="s">
        <v>12</v>
      </c>
      <c r="B10" s="4">
        <v>0.3</v>
      </c>
      <c r="C10" s="4">
        <v>0.26</v>
      </c>
      <c r="D10" s="5">
        <v>620</v>
      </c>
      <c r="E10" s="2"/>
      <c r="F10" s="2"/>
      <c r="G10" s="2"/>
    </row>
    <row r="11" spans="1:7" x14ac:dyDescent="0.3">
      <c r="A11" s="3" t="s">
        <v>13</v>
      </c>
      <c r="B11" s="4">
        <v>0.3</v>
      </c>
      <c r="C11" s="4">
        <v>0.28000000000000003</v>
      </c>
      <c r="D11" s="5">
        <v>635</v>
      </c>
      <c r="E11" s="2"/>
      <c r="F11" s="2"/>
      <c r="G11" s="2"/>
    </row>
    <row r="12" spans="1:7" x14ac:dyDescent="0.3">
      <c r="E12" s="2"/>
      <c r="F12" s="2"/>
      <c r="G12" s="2"/>
    </row>
    <row r="13" spans="1:7" x14ac:dyDescent="0.3">
      <c r="E13"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1A586-CA06-42E0-8DAA-7F5BB54395E2}">
  <dimension ref="B3:E9"/>
  <sheetViews>
    <sheetView showGridLines="0" tabSelected="1" zoomScale="250" zoomScaleNormal="250" workbookViewId="0">
      <selection sqref="A1:XFD1"/>
    </sheetView>
  </sheetViews>
  <sheetFormatPr defaultRowHeight="14.4" x14ac:dyDescent="0.3"/>
  <cols>
    <col min="2" max="2" width="10.77734375" bestFit="1" customWidth="1"/>
    <col min="3" max="3" width="20" bestFit="1" customWidth="1"/>
    <col min="4" max="4" width="25.77734375" bestFit="1" customWidth="1"/>
    <col min="5" max="5" width="13.6640625" bestFit="1" customWidth="1"/>
  </cols>
  <sheetData>
    <row r="3" spans="2:5" ht="18" x14ac:dyDescent="0.35">
      <c r="B3" s="17" t="s">
        <v>20</v>
      </c>
      <c r="C3" s="17"/>
      <c r="D3" s="17"/>
      <c r="E3" s="17"/>
    </row>
    <row r="5" spans="2:5" x14ac:dyDescent="0.3">
      <c r="B5" s="12" t="s">
        <v>16</v>
      </c>
      <c r="C5" t="s">
        <v>17</v>
      </c>
      <c r="D5" t="s">
        <v>18</v>
      </c>
      <c r="E5" t="s">
        <v>19</v>
      </c>
    </row>
    <row r="6" spans="2:5" x14ac:dyDescent="0.3">
      <c r="B6" s="10" t="s">
        <v>5</v>
      </c>
      <c r="C6" s="11">
        <v>0.2</v>
      </c>
      <c r="D6" s="11">
        <v>0.12</v>
      </c>
      <c r="E6" s="13">
        <v>515</v>
      </c>
    </row>
    <row r="7" spans="2:5" x14ac:dyDescent="0.3">
      <c r="B7" s="10" t="s">
        <v>9</v>
      </c>
      <c r="C7" s="11">
        <v>0.25</v>
      </c>
      <c r="D7" s="11">
        <v>0.2</v>
      </c>
      <c r="E7" s="13">
        <v>575</v>
      </c>
    </row>
    <row r="8" spans="2:5" x14ac:dyDescent="0.3">
      <c r="B8" s="10" t="s">
        <v>13</v>
      </c>
      <c r="C8" s="11">
        <v>0.3</v>
      </c>
      <c r="D8" s="11">
        <v>0.28000000000000003</v>
      </c>
      <c r="E8" s="13">
        <v>635</v>
      </c>
    </row>
    <row r="9" spans="2:5" x14ac:dyDescent="0.3">
      <c r="B9" s="10" t="s">
        <v>15</v>
      </c>
      <c r="C9" s="11">
        <v>0.75</v>
      </c>
      <c r="D9" s="11">
        <v>0.60000000000000009</v>
      </c>
      <c r="E9" s="13">
        <v>1725</v>
      </c>
    </row>
  </sheetData>
  <mergeCells count="1">
    <mergeCell ref="B3:E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DEFB9-C545-4B86-A243-657BC6E7773A}">
  <dimension ref="B3:E9"/>
  <sheetViews>
    <sheetView showGridLines="0" zoomScale="250" zoomScaleNormal="250" workbookViewId="0">
      <selection sqref="A1:XFD1"/>
    </sheetView>
  </sheetViews>
  <sheetFormatPr defaultRowHeight="14.4" x14ac:dyDescent="0.3"/>
  <cols>
    <col min="2" max="2" width="16" customWidth="1"/>
    <col min="3" max="5" width="9.5546875" bestFit="1" customWidth="1"/>
  </cols>
  <sheetData>
    <row r="3" spans="2:5" ht="18" x14ac:dyDescent="0.35">
      <c r="B3" s="18" t="s">
        <v>14</v>
      </c>
      <c r="C3" s="18"/>
      <c r="D3" s="18"/>
      <c r="E3" s="18"/>
    </row>
    <row r="4" spans="2:5" x14ac:dyDescent="0.3">
      <c r="B4" s="6"/>
      <c r="C4" s="6"/>
      <c r="D4" s="6"/>
      <c r="E4" s="6"/>
    </row>
    <row r="5" spans="2:5" x14ac:dyDescent="0.3">
      <c r="B5" s="6"/>
      <c r="C5" s="7" t="s">
        <v>5</v>
      </c>
      <c r="D5" s="7" t="s">
        <v>9</v>
      </c>
      <c r="E5" s="7" t="s">
        <v>13</v>
      </c>
    </row>
    <row r="6" spans="2:5" x14ac:dyDescent="0.3">
      <c r="B6" s="8" t="s">
        <v>21</v>
      </c>
      <c r="C6" s="9">
        <f>VLOOKUP(C$5,Table356789[#All],2,FALSE)</f>
        <v>0.2</v>
      </c>
      <c r="D6" s="9">
        <f>VLOOKUP(D$5,Table356789[#All],2,FALSE)</f>
        <v>0.25</v>
      </c>
      <c r="E6" s="9">
        <f>VLOOKUP(E$5,Table356789[#All],2,FALSE)</f>
        <v>0.3</v>
      </c>
    </row>
    <row r="7" spans="2:5" x14ac:dyDescent="0.3">
      <c r="B7" s="8" t="s">
        <v>22</v>
      </c>
      <c r="C7" s="9">
        <f>VLOOKUP(C$5,Table356789[#All],3,FALSE)</f>
        <v>0.12</v>
      </c>
      <c r="D7" s="9">
        <f>VLOOKUP(D$5,Table356789[#All],3,FALSE)</f>
        <v>0.2</v>
      </c>
      <c r="E7" s="9">
        <f>VLOOKUP(E$5,Table356789[#All],3,FALSE)</f>
        <v>0.28000000000000003</v>
      </c>
    </row>
    <row r="8" spans="2:5" x14ac:dyDescent="0.3">
      <c r="B8" s="8" t="s">
        <v>23</v>
      </c>
      <c r="C8" s="16">
        <f>VLOOKUP(C$5,Table356789[#All],4,FALSE)</f>
        <v>515</v>
      </c>
      <c r="D8" s="16">
        <f>VLOOKUP(D$5,Table356789[#All],4,FALSE)</f>
        <v>575</v>
      </c>
      <c r="E8" s="16">
        <f>VLOOKUP(E$5,Table356789[#All],4,FALSE)</f>
        <v>635</v>
      </c>
    </row>
    <row r="9" spans="2:5" x14ac:dyDescent="0.3">
      <c r="B9" s="14"/>
      <c r="C9" s="15"/>
      <c r="D9" s="15"/>
      <c r="E9" s="15"/>
    </row>
  </sheetData>
  <mergeCells count="1">
    <mergeCell ref="B3:E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072B3-9361-4908-B51B-000F69026567}">
  <dimension ref="B3:L48"/>
  <sheetViews>
    <sheetView showGridLines="0" workbookViewId="0">
      <selection activeCell="N18" sqref="N18"/>
    </sheetView>
  </sheetViews>
  <sheetFormatPr defaultColWidth="14.33203125" defaultRowHeight="14.4" x14ac:dyDescent="0.3"/>
  <cols>
    <col min="2" max="2" width="12.5546875" bestFit="1" customWidth="1"/>
    <col min="3" max="3" width="19.77734375" bestFit="1" customWidth="1"/>
  </cols>
  <sheetData>
    <row r="3" spans="2:12" x14ac:dyDescent="0.3">
      <c r="B3" s="19" t="s">
        <v>24</v>
      </c>
      <c r="C3" s="19"/>
      <c r="D3" s="19"/>
      <c r="E3" s="19"/>
      <c r="F3" s="19"/>
      <c r="G3" s="19"/>
      <c r="H3" s="19"/>
      <c r="I3" s="19"/>
      <c r="J3" s="19"/>
      <c r="K3" s="19"/>
      <c r="L3" s="19"/>
    </row>
    <row r="4" spans="2:12" x14ac:dyDescent="0.3">
      <c r="B4" s="19"/>
      <c r="C4" s="19"/>
      <c r="D4" s="19"/>
      <c r="E4" s="19"/>
      <c r="F4" s="19"/>
      <c r="G4" s="19"/>
      <c r="H4" s="19"/>
      <c r="I4" s="19"/>
      <c r="J4" s="19"/>
      <c r="K4" s="19"/>
      <c r="L4" s="19"/>
    </row>
    <row r="30" spans="2:3" x14ac:dyDescent="0.3">
      <c r="B30" s="12" t="s">
        <v>25</v>
      </c>
      <c r="C30" t="s">
        <v>26</v>
      </c>
    </row>
    <row r="31" spans="2:3" x14ac:dyDescent="0.3">
      <c r="B31" s="10" t="s">
        <v>5</v>
      </c>
      <c r="C31" s="13">
        <v>0.2</v>
      </c>
    </row>
    <row r="32" spans="2:3" x14ac:dyDescent="0.3">
      <c r="B32" s="10" t="s">
        <v>9</v>
      </c>
      <c r="C32" s="13">
        <v>0.25</v>
      </c>
    </row>
    <row r="33" spans="2:5" x14ac:dyDescent="0.3">
      <c r="B33" s="10" t="s">
        <v>13</v>
      </c>
      <c r="C33" s="13">
        <v>0.3</v>
      </c>
    </row>
    <row r="34" spans="2:5" x14ac:dyDescent="0.3">
      <c r="B34" s="10" t="s">
        <v>15</v>
      </c>
      <c r="C34" s="13">
        <v>0.75</v>
      </c>
      <c r="E34">
        <f>GETPIVOTDATA("Sales Growth Rate (%)",$B$30)</f>
        <v>0.75</v>
      </c>
    </row>
    <row r="37" spans="2:5" x14ac:dyDescent="0.3">
      <c r="B37" s="12" t="s">
        <v>25</v>
      </c>
      <c r="C37" t="s">
        <v>27</v>
      </c>
    </row>
    <row r="38" spans="2:5" x14ac:dyDescent="0.3">
      <c r="B38" s="10" t="s">
        <v>5</v>
      </c>
      <c r="C38" s="13">
        <v>0.12</v>
      </c>
    </row>
    <row r="39" spans="2:5" x14ac:dyDescent="0.3">
      <c r="B39" s="10" t="s">
        <v>9</v>
      </c>
      <c r="C39" s="13">
        <v>0.2</v>
      </c>
    </row>
    <row r="40" spans="2:5" x14ac:dyDescent="0.3">
      <c r="B40" s="10" t="s">
        <v>13</v>
      </c>
      <c r="C40" s="13">
        <v>0.28000000000000003</v>
      </c>
    </row>
    <row r="41" spans="2:5" x14ac:dyDescent="0.3">
      <c r="B41" s="10" t="s">
        <v>15</v>
      </c>
      <c r="C41" s="13">
        <v>0.60000000000000009</v>
      </c>
      <c r="E41">
        <f>GETPIVOTDATA("Market Penetration Rate (%)",$B$37)</f>
        <v>0.60000000000000009</v>
      </c>
    </row>
    <row r="44" spans="2:5" x14ac:dyDescent="0.3">
      <c r="B44" s="12" t="s">
        <v>25</v>
      </c>
      <c r="C44" t="s">
        <v>28</v>
      </c>
    </row>
    <row r="45" spans="2:5" x14ac:dyDescent="0.3">
      <c r="B45" s="10" t="s">
        <v>5</v>
      </c>
      <c r="C45" s="13">
        <v>515</v>
      </c>
    </row>
    <row r="46" spans="2:5" x14ac:dyDescent="0.3">
      <c r="B46" s="10" t="s">
        <v>9</v>
      </c>
      <c r="C46" s="13">
        <v>575</v>
      </c>
    </row>
    <row r="47" spans="2:5" x14ac:dyDescent="0.3">
      <c r="B47" s="10" t="s">
        <v>13</v>
      </c>
      <c r="C47" s="13">
        <v>635</v>
      </c>
    </row>
    <row r="48" spans="2:5" x14ac:dyDescent="0.3">
      <c r="B48" s="10" t="s">
        <v>15</v>
      </c>
      <c r="C48" s="13">
        <v>1725</v>
      </c>
      <c r="E48">
        <f>GETPIVOTDATA("CLTV (in units)",$B$44)</f>
        <v>1725</v>
      </c>
    </row>
  </sheetData>
  <mergeCells count="1">
    <mergeCell ref="B3:L4"/>
  </mergeCells>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CSO</vt:lpstr>
      <vt:lpstr>Pivot Table</vt:lpstr>
      <vt:lpstr>Scorecard</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2024-05-14T18:22:33Z</dcterms:created>
  <dcterms:modified xsi:type="dcterms:W3CDTF">2024-05-27T06:15:37Z</dcterms:modified>
</cp:coreProperties>
</file>