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SM\CXO_Projects\"/>
    </mc:Choice>
  </mc:AlternateContent>
  <xr:revisionPtr revIDLastSave="0" documentId="13_ncr:1_{3632116C-5FA5-49CC-9FB1-C4657139833B}" xr6:coauthVersionLast="47" xr6:coauthVersionMax="47" xr10:uidLastSave="{00000000-0000-0000-0000-000000000000}"/>
  <bookViews>
    <workbookView xWindow="-108" yWindow="-108" windowWidth="23256" windowHeight="12456" activeTab="1" xr2:uid="{8FA9D1E6-879F-4234-BDB0-719FAFB0AAE7}"/>
  </bookViews>
  <sheets>
    <sheet name="CPO_HR" sheetId="1" r:id="rId1"/>
    <sheet name="Pivot Table" sheetId="2" r:id="rId2"/>
    <sheet name="Scorecard" sheetId="3" r:id="rId3"/>
    <sheet name="Dashboard" sheetId="4" r:id="rId4"/>
  </sheets>
  <definedNames>
    <definedName name="Slicer_Quart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3" l="1"/>
  <c r="D5" i="3"/>
  <c r="E5" i="3"/>
  <c r="C6" i="3"/>
  <c r="D6" i="3"/>
  <c r="E6" i="3"/>
  <c r="C7" i="3"/>
  <c r="D7" i="3"/>
  <c r="E7" i="3"/>
  <c r="E39" i="4"/>
  <c r="E32" i="4"/>
  <c r="E46" i="4"/>
</calcChain>
</file>

<file path=xl/sharedStrings.xml><?xml version="1.0" encoding="utf-8"?>
<sst xmlns="http://schemas.openxmlformats.org/spreadsheetml/2006/main" count="49" uniqueCount="28">
  <si>
    <t>Quarter</t>
  </si>
  <si>
    <t>Employee Turnover Rate (%)</t>
  </si>
  <si>
    <t>Time to Fill Positions (days)</t>
  </si>
  <si>
    <t>Employee Satisfaction Index</t>
  </si>
  <si>
    <t>2022-Q1</t>
  </si>
  <si>
    <t>2022-Q2</t>
  </si>
  <si>
    <t>2022-Q3</t>
  </si>
  <si>
    <t>2022-Q4</t>
  </si>
  <si>
    <t>2023-Q1</t>
  </si>
  <si>
    <t>2023-Q2</t>
  </si>
  <si>
    <t>2023-Q3</t>
  </si>
  <si>
    <t>2023-Q4</t>
  </si>
  <si>
    <t>2024-Q1</t>
  </si>
  <si>
    <t>2024-Q2</t>
  </si>
  <si>
    <t>Grand Total</t>
  </si>
  <si>
    <t xml:space="preserve"> Quarter</t>
  </si>
  <si>
    <t xml:space="preserve"> Employee Turnover Rate (%)</t>
  </si>
  <si>
    <t xml:space="preserve"> Time to Fill Positions (days)</t>
  </si>
  <si>
    <t xml:space="preserve"> Employee Satisfaction Index</t>
  </si>
  <si>
    <t>Pivot CPO_HR Dashboard</t>
  </si>
  <si>
    <t>CPO_HR Performance Scorecard</t>
  </si>
  <si>
    <t>Employee Turnover Rate</t>
  </si>
  <si>
    <t>Time to Fill Positions</t>
  </si>
  <si>
    <t>CPO HR Performance Dashboard</t>
  </si>
  <si>
    <t>Row Labels</t>
  </si>
  <si>
    <t>Sum of Employee Turnover Rate (%)</t>
  </si>
  <si>
    <t>Sum of Time to Fill Positions (days)</t>
  </si>
  <si>
    <t>Sum of Employee Satisfaction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</si>
</sst>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 * #,##0.00_ ;_ * \-#,##0.00_ ;_ * &quot;-&quot;??_ ;_ @_ "/>
    <numFmt numFmtId="165" formatCode="_ * #,##0.0_ ;_ * \-#,##0.0_ ;_ * &quot;-&quot;??_ ;_ @_ "/>
    <numFmt numFmtId="166" formatCode="0.0"/>
    <numFmt numFmtId="167" formatCode="_(&quot;$&quot;* #,##0_);_(&quot;$&quot;* \(#,##0\);_(&quot;$&quot;*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b/>
      <sz val="18"/>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3"/>
        <bgColor indexed="64"/>
      </patternFill>
    </fill>
    <fill>
      <patternFill patternType="solid">
        <fgColor rgb="FF0070C0"/>
        <bgColor indexed="64"/>
      </patternFill>
    </fill>
  </fills>
  <borders count="1">
    <border>
      <left/>
      <right/>
      <top/>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165" fontId="0" fillId="0" borderId="0" xfId="1" applyNumberFormat="1" applyFont="1" applyAlignment="1">
      <alignment vertical="center"/>
    </xf>
    <xf numFmtId="0" fontId="0" fillId="0" borderId="0" xfId="0" pivotButton="1"/>
    <xf numFmtId="0" fontId="0" fillId="0" borderId="0" xfId="0" applyAlignment="1">
      <alignment horizontal="left"/>
    </xf>
    <xf numFmtId="166" fontId="0" fillId="0" borderId="0" xfId="0" applyNumberFormat="1"/>
    <xf numFmtId="0" fontId="3" fillId="0" borderId="0" xfId="0" applyFont="1"/>
    <xf numFmtId="167" fontId="3" fillId="0" borderId="0" xfId="2" applyNumberFormat="1" applyFont="1"/>
    <xf numFmtId="166" fontId="3" fillId="0" borderId="0" xfId="3" applyNumberFormat="1" applyFont="1"/>
    <xf numFmtId="166" fontId="3" fillId="0" borderId="0" xfId="2" applyNumberFormat="1" applyFont="1"/>
    <xf numFmtId="0" fontId="2" fillId="3" borderId="0" xfId="0" applyFont="1" applyFill="1"/>
    <xf numFmtId="0" fontId="2" fillId="4" borderId="0" xfId="0" applyFont="1" applyFill="1" applyAlignment="1">
      <alignment horizontal="center"/>
    </xf>
    <xf numFmtId="0" fontId="2" fillId="4" borderId="0" xfId="0" applyFont="1" applyFill="1"/>
    <xf numFmtId="0" fontId="0" fillId="0" borderId="0" xfId="0" applyNumberFormat="1"/>
    <xf numFmtId="0" fontId="4" fillId="2" borderId="0" xfId="0" applyFont="1" applyFill="1" applyAlignment="1">
      <alignment horizontal="center"/>
    </xf>
    <xf numFmtId="0" fontId="4" fillId="4" borderId="0" xfId="0" applyFont="1" applyFill="1" applyAlignment="1">
      <alignment horizontal="center"/>
    </xf>
    <xf numFmtId="0" fontId="5" fillId="5" borderId="0" xfId="0" applyFont="1" applyFill="1" applyAlignment="1">
      <alignment horizontal="center" vertical="center"/>
    </xf>
  </cellXfs>
  <cellStyles count="4">
    <cellStyle name="Comma" xfId="1" builtinId="3"/>
    <cellStyle name="Currency" xfId="2" builtinId="4"/>
    <cellStyle name="Normal" xfId="0" builtinId="0"/>
    <cellStyle name="Percent" xfId="3" builtinId="5"/>
  </cellStyles>
  <dxfs count="8">
    <dxf>
      <numFmt numFmtId="166" formatCode="0.0"/>
    </dxf>
    <dxf>
      <numFmt numFmtId="166" formatCode="0.0"/>
    </dxf>
    <dxf>
      <font>
        <b val="0"/>
        <i val="0"/>
        <strike val="0"/>
        <condense val="0"/>
        <extend val="0"/>
        <outline val="0"/>
        <shadow val="0"/>
        <u val="none"/>
        <vertAlign val="baseline"/>
        <sz val="11"/>
        <color theme="1"/>
        <name val="Calibri"/>
        <family val="2"/>
        <scheme val="minor"/>
      </font>
      <numFmt numFmtId="165" formatCode="_ * #,##0.0_ ;_ * \-#,##0.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 #,##0.0_ ;_ * \-#,##0.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 #,##0.0_ ;_ * \-#,##0.0_ ;_ * &quot;-&quot;??_ ;_ @_ "/>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[CPO_HR_Performance_Scorecard_Pivot_Dashboard.xlsx]Dashboard!PivotTable1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Dashboard!$C$28</c:f>
              <c:strCache>
                <c:ptCount val="1"/>
                <c:pt idx="0">
                  <c:v>Total</c:v>
                </c:pt>
              </c:strCache>
            </c:strRef>
          </c:tx>
          <c:spPr>
            <a:solidFill>
              <a:schemeClr val="accent1"/>
            </a:solidFill>
            <a:ln>
              <a:noFill/>
            </a:ln>
            <a:effectLst/>
          </c:spPr>
          <c:invertIfNegative val="0"/>
          <c:cat>
            <c:strRef>
              <c:f>Dashboard!$B$29:$B$32</c:f>
              <c:strCache>
                <c:ptCount val="3"/>
                <c:pt idx="0">
                  <c:v>2022-Q2</c:v>
                </c:pt>
                <c:pt idx="1">
                  <c:v>2023-Q2</c:v>
                </c:pt>
                <c:pt idx="2">
                  <c:v>2024-Q2</c:v>
                </c:pt>
              </c:strCache>
            </c:strRef>
          </c:cat>
          <c:val>
            <c:numRef>
              <c:f>Dashboard!$C$29:$C$32</c:f>
              <c:numCache>
                <c:formatCode>General</c:formatCode>
                <c:ptCount val="3"/>
                <c:pt idx="0">
                  <c:v>9</c:v>
                </c:pt>
                <c:pt idx="1">
                  <c:v>5</c:v>
                </c:pt>
                <c:pt idx="2">
                  <c:v>5</c:v>
                </c:pt>
              </c:numCache>
            </c:numRef>
          </c:val>
          <c:extLst>
            <c:ext xmlns:c16="http://schemas.microsoft.com/office/drawing/2014/chart" uri="{C3380CC4-5D6E-409C-BE32-E72D297353CC}">
              <c16:uniqueId val="{00000000-78AF-471A-96F5-BAD3E13F2270}"/>
            </c:ext>
          </c:extLst>
        </c:ser>
        <c:dLbls>
          <c:showLegendKey val="0"/>
          <c:showVal val="0"/>
          <c:showCatName val="0"/>
          <c:showSerName val="0"/>
          <c:showPercent val="0"/>
          <c:showBubbleSize val="0"/>
        </c:dLbls>
        <c:gapWidth val="219"/>
        <c:overlap val="-27"/>
        <c:axId val="1579260336"/>
        <c:axId val="1579260752"/>
      </c:barChart>
      <c:catAx>
        <c:axId val="15792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260752"/>
        <c:crosses val="autoZero"/>
        <c:auto val="1"/>
        <c:lblAlgn val="ctr"/>
        <c:lblOffset val="100"/>
        <c:noMultiLvlLbl val="0"/>
      </c:catAx>
      <c:valAx>
        <c:axId val="1579260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26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[CPO_HR_Performance_Scorecard_Pivot_Dashboard.xlsx]Dashboard!PivotTable2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Dashboard!$C$35</c:f>
              <c:strCache>
                <c:ptCount val="1"/>
                <c:pt idx="0">
                  <c:v>Total</c:v>
                </c:pt>
              </c:strCache>
            </c:strRef>
          </c:tx>
          <c:spPr>
            <a:solidFill>
              <a:schemeClr val="accent1"/>
            </a:solidFill>
            <a:ln>
              <a:noFill/>
            </a:ln>
            <a:effectLst/>
          </c:spPr>
          <c:invertIfNegative val="0"/>
          <c:cat>
            <c:strRef>
              <c:f>Dashboard!$B$36:$B$39</c:f>
              <c:strCache>
                <c:ptCount val="3"/>
                <c:pt idx="0">
                  <c:v>2022-Q2</c:v>
                </c:pt>
                <c:pt idx="1">
                  <c:v>2023-Q2</c:v>
                </c:pt>
                <c:pt idx="2">
                  <c:v>2024-Q2</c:v>
                </c:pt>
              </c:strCache>
            </c:strRef>
          </c:cat>
          <c:val>
            <c:numRef>
              <c:f>Dashboard!$C$36:$C$39</c:f>
              <c:numCache>
                <c:formatCode>General</c:formatCode>
                <c:ptCount val="3"/>
                <c:pt idx="0">
                  <c:v>43</c:v>
                </c:pt>
                <c:pt idx="1">
                  <c:v>35</c:v>
                </c:pt>
                <c:pt idx="2">
                  <c:v>30</c:v>
                </c:pt>
              </c:numCache>
            </c:numRef>
          </c:val>
          <c:extLst>
            <c:ext xmlns:c16="http://schemas.microsoft.com/office/drawing/2014/chart" uri="{C3380CC4-5D6E-409C-BE32-E72D297353CC}">
              <c16:uniqueId val="{00000000-7A19-4D3E-8F05-AF12B63B12BC}"/>
            </c:ext>
          </c:extLst>
        </c:ser>
        <c:dLbls>
          <c:showLegendKey val="0"/>
          <c:showVal val="0"/>
          <c:showCatName val="0"/>
          <c:showSerName val="0"/>
          <c:showPercent val="0"/>
          <c:showBubbleSize val="0"/>
        </c:dLbls>
        <c:gapWidth val="219"/>
        <c:overlap val="-27"/>
        <c:axId val="1582806736"/>
        <c:axId val="1582807568"/>
      </c:barChart>
      <c:catAx>
        <c:axId val="15828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07568"/>
        <c:crosses val="autoZero"/>
        <c:auto val="1"/>
        <c:lblAlgn val="ctr"/>
        <c:lblOffset val="100"/>
        <c:noMultiLvlLbl val="0"/>
      </c:catAx>
      <c:valAx>
        <c:axId val="1582807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0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[CPO_HR_Performance_Scorecard_Pivot_Dashboard.xlsx]Dashboard!PivotTable3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Dashboard!$C$42</c:f>
              <c:strCache>
                <c:ptCount val="1"/>
                <c:pt idx="0">
                  <c:v>Total</c:v>
                </c:pt>
              </c:strCache>
            </c:strRef>
          </c:tx>
          <c:spPr>
            <a:solidFill>
              <a:schemeClr val="accent1"/>
            </a:solidFill>
            <a:ln>
              <a:noFill/>
            </a:ln>
            <a:effectLst/>
          </c:spPr>
          <c:invertIfNegative val="0"/>
          <c:cat>
            <c:strRef>
              <c:f>Dashboard!$B$43:$B$46</c:f>
              <c:strCache>
                <c:ptCount val="3"/>
                <c:pt idx="0">
                  <c:v>2022-Q2</c:v>
                </c:pt>
                <c:pt idx="1">
                  <c:v>2023-Q2</c:v>
                </c:pt>
                <c:pt idx="2">
                  <c:v>2024-Q2</c:v>
                </c:pt>
              </c:strCache>
            </c:strRef>
          </c:cat>
          <c:val>
            <c:numRef>
              <c:f>Dashboard!$C$43:$C$46</c:f>
              <c:numCache>
                <c:formatCode>General</c:formatCode>
                <c:ptCount val="3"/>
                <c:pt idx="0">
                  <c:v>72</c:v>
                </c:pt>
                <c:pt idx="1">
                  <c:v>80</c:v>
                </c:pt>
                <c:pt idx="2">
                  <c:v>88</c:v>
                </c:pt>
              </c:numCache>
            </c:numRef>
          </c:val>
          <c:extLst>
            <c:ext xmlns:c16="http://schemas.microsoft.com/office/drawing/2014/chart" uri="{C3380CC4-5D6E-409C-BE32-E72D297353CC}">
              <c16:uniqueId val="{00000000-5566-4D87-8033-2BD62C29E511}"/>
            </c:ext>
          </c:extLst>
        </c:ser>
        <c:dLbls>
          <c:showLegendKey val="0"/>
          <c:showVal val="0"/>
          <c:showCatName val="0"/>
          <c:showSerName val="0"/>
          <c:showPercent val="0"/>
          <c:showBubbleSize val="0"/>
        </c:dLbls>
        <c:gapWidth val="219"/>
        <c:overlap val="-27"/>
        <c:axId val="1199777936"/>
        <c:axId val="1199776688"/>
      </c:barChart>
      <c:catAx>
        <c:axId val="119977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776688"/>
        <c:crosses val="autoZero"/>
        <c:auto val="1"/>
        <c:lblAlgn val="ctr"/>
        <c:lblOffset val="100"/>
        <c:noMultiLvlLbl val="0"/>
      </c:catAx>
      <c:valAx>
        <c:axId val="119977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77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60960</xdr:colOff>
      <xdr:row>3</xdr:row>
      <xdr:rowOff>114300</xdr:rowOff>
    </xdr:from>
    <xdr:to>
      <xdr:col>3</xdr:col>
      <xdr:colOff>525780</xdr:colOff>
      <xdr:row>8</xdr:row>
      <xdr:rowOff>60960</xdr:rowOff>
    </xdr:to>
    <xdr:sp macro="" textlink="$E$32">
      <xdr:nvSpPr>
        <xdr:cNvPr id="2" name="Rectangle: Rounded Corners 1">
          <a:extLst>
            <a:ext uri="{FF2B5EF4-FFF2-40B4-BE49-F238E27FC236}">
              <a16:creationId xmlns:a16="http://schemas.microsoft.com/office/drawing/2014/main" id="{BC7E3C23-42B1-4153-9F51-6F41FE327B94}"/>
            </a:ext>
          </a:extLst>
        </xdr:cNvPr>
        <xdr:cNvSpPr/>
      </xdr:nvSpPr>
      <xdr:spPr>
        <a:xfrm>
          <a:off x="60960" y="480060"/>
          <a:ext cx="1882140" cy="8610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Calibri"/>
              <a:ea typeface="Calibri"/>
              <a:cs typeface="Calibri"/>
            </a:rPr>
            <a:t>Employee Turnover</a:t>
          </a:r>
          <a:r>
            <a:rPr lang="en-US" sz="1400" b="1" i="0" u="none" strike="noStrike" baseline="0">
              <a:solidFill>
                <a:schemeClr val="bg1"/>
              </a:solidFill>
              <a:latin typeface="Calibri"/>
              <a:ea typeface="Calibri"/>
              <a:cs typeface="Calibri"/>
            </a:rPr>
            <a:t> Rate</a:t>
          </a:r>
        </a:p>
        <a:p>
          <a:pPr algn="ctr"/>
          <a:fld id="{D2373E54-3327-4058-B2ED-1453490E7D7D}" type="TxLink">
            <a:rPr lang="en-US" sz="1400" b="1" i="0" u="none" strike="noStrike">
              <a:solidFill>
                <a:schemeClr val="bg1"/>
              </a:solidFill>
              <a:latin typeface="Calibri"/>
              <a:ea typeface="Calibri"/>
              <a:cs typeface="Calibri"/>
            </a:rPr>
            <a:pPr algn="ctr"/>
            <a:t>19</a:t>
          </a:fld>
          <a:endParaRPr lang="en-US" sz="1400" b="1">
            <a:solidFill>
              <a:schemeClr val="bg1"/>
            </a:solidFill>
          </a:endParaRPr>
        </a:p>
      </xdr:txBody>
    </xdr:sp>
    <xdr:clientData/>
  </xdr:twoCellAnchor>
  <xdr:twoCellAnchor>
    <xdr:from>
      <xdr:col>4</xdr:col>
      <xdr:colOff>53340</xdr:colOff>
      <xdr:row>3</xdr:row>
      <xdr:rowOff>114300</xdr:rowOff>
    </xdr:from>
    <xdr:to>
      <xdr:col>6</xdr:col>
      <xdr:colOff>518160</xdr:colOff>
      <xdr:row>8</xdr:row>
      <xdr:rowOff>60960</xdr:rowOff>
    </xdr:to>
    <xdr:sp macro="" textlink="$E$39">
      <xdr:nvSpPr>
        <xdr:cNvPr id="3" name="Rectangle: Rounded Corners 2">
          <a:extLst>
            <a:ext uri="{FF2B5EF4-FFF2-40B4-BE49-F238E27FC236}">
              <a16:creationId xmlns:a16="http://schemas.microsoft.com/office/drawing/2014/main" id="{01FE479D-A51D-4C57-AEFE-F905567F2E3E}"/>
            </a:ext>
          </a:extLst>
        </xdr:cNvPr>
        <xdr:cNvSpPr/>
      </xdr:nvSpPr>
      <xdr:spPr>
        <a:xfrm>
          <a:off x="2179320" y="480060"/>
          <a:ext cx="1882140" cy="8610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Calibri"/>
              <a:ea typeface="Calibri"/>
              <a:cs typeface="Calibri"/>
            </a:rPr>
            <a:t>Time to fill Positions (Days)</a:t>
          </a:r>
        </a:p>
        <a:p>
          <a:pPr algn="ctr"/>
          <a:fld id="{081A4C94-3EE3-441D-A8DB-B10F1F20F633}" type="TxLink">
            <a:rPr lang="en-US" sz="1400" b="1" i="0" u="none" strike="noStrike">
              <a:solidFill>
                <a:schemeClr val="bg1"/>
              </a:solidFill>
              <a:latin typeface="Calibri"/>
              <a:ea typeface="Calibri"/>
              <a:cs typeface="Calibri"/>
            </a:rPr>
            <a:pPr algn="ctr"/>
            <a:t>108</a:t>
          </a:fld>
          <a:endParaRPr lang="en-US" sz="1400" b="1">
            <a:solidFill>
              <a:schemeClr val="bg1"/>
            </a:solidFill>
          </a:endParaRPr>
        </a:p>
      </xdr:txBody>
    </xdr:sp>
    <xdr:clientData/>
  </xdr:twoCellAnchor>
  <xdr:twoCellAnchor>
    <xdr:from>
      <xdr:col>7</xdr:col>
      <xdr:colOff>53340</xdr:colOff>
      <xdr:row>3</xdr:row>
      <xdr:rowOff>114300</xdr:rowOff>
    </xdr:from>
    <xdr:to>
      <xdr:col>9</xdr:col>
      <xdr:colOff>518160</xdr:colOff>
      <xdr:row>8</xdr:row>
      <xdr:rowOff>60960</xdr:rowOff>
    </xdr:to>
    <xdr:sp macro="" textlink="$E$46">
      <xdr:nvSpPr>
        <xdr:cNvPr id="4" name="Rectangle: Rounded Corners 3">
          <a:extLst>
            <a:ext uri="{FF2B5EF4-FFF2-40B4-BE49-F238E27FC236}">
              <a16:creationId xmlns:a16="http://schemas.microsoft.com/office/drawing/2014/main" id="{93AD5FB4-23B5-449B-B654-D028E0417E3E}"/>
            </a:ext>
          </a:extLst>
        </xdr:cNvPr>
        <xdr:cNvSpPr/>
      </xdr:nvSpPr>
      <xdr:spPr>
        <a:xfrm>
          <a:off x="4305300" y="480060"/>
          <a:ext cx="1882140" cy="8610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Calibri"/>
              <a:ea typeface="Calibri"/>
              <a:cs typeface="Calibri"/>
            </a:rPr>
            <a:t>Employee Satisfaction</a:t>
          </a:r>
          <a:r>
            <a:rPr lang="en-US" sz="1400" b="1" i="0" u="none" strike="noStrike" baseline="0">
              <a:solidFill>
                <a:schemeClr val="bg1"/>
              </a:solidFill>
              <a:latin typeface="Calibri"/>
              <a:ea typeface="Calibri"/>
              <a:cs typeface="Calibri"/>
            </a:rPr>
            <a:t> Index</a:t>
          </a:r>
        </a:p>
        <a:p>
          <a:pPr algn="ctr"/>
          <a:fld id="{D75FB8A9-BA44-40A9-8886-C488DBE09241}" type="TxLink">
            <a:rPr lang="en-US" sz="1400" b="1" i="0" u="none" strike="noStrike">
              <a:solidFill>
                <a:schemeClr val="bg1"/>
              </a:solidFill>
              <a:latin typeface="Calibri"/>
              <a:ea typeface="Calibri"/>
              <a:cs typeface="Calibri"/>
            </a:rPr>
            <a:pPr algn="ctr"/>
            <a:t>240</a:t>
          </a:fld>
          <a:endParaRPr lang="en-US" sz="1400" b="1">
            <a:solidFill>
              <a:schemeClr val="bg1"/>
            </a:solidFill>
          </a:endParaRPr>
        </a:p>
      </xdr:txBody>
    </xdr:sp>
    <xdr:clientData/>
  </xdr:twoCellAnchor>
  <xdr:twoCellAnchor>
    <xdr:from>
      <xdr:col>1</xdr:col>
      <xdr:colOff>53340</xdr:colOff>
      <xdr:row>9</xdr:row>
      <xdr:rowOff>0</xdr:rowOff>
    </xdr:from>
    <xdr:to>
      <xdr:col>3</xdr:col>
      <xdr:colOff>525780</xdr:colOff>
      <xdr:row>24</xdr:row>
      <xdr:rowOff>0</xdr:rowOff>
    </xdr:to>
    <xdr:graphicFrame macro="">
      <xdr:nvGraphicFramePr>
        <xdr:cNvPr id="6" name="Chart 5">
          <a:extLst>
            <a:ext uri="{FF2B5EF4-FFF2-40B4-BE49-F238E27FC236}">
              <a16:creationId xmlns:a16="http://schemas.microsoft.com/office/drawing/2014/main" id="{09F4E291-0562-431A-931D-EB851635D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xdr:row>
      <xdr:rowOff>0</xdr:rowOff>
    </xdr:from>
    <xdr:to>
      <xdr:col>6</xdr:col>
      <xdr:colOff>533400</xdr:colOff>
      <xdr:row>24</xdr:row>
      <xdr:rowOff>0</xdr:rowOff>
    </xdr:to>
    <xdr:graphicFrame macro="">
      <xdr:nvGraphicFramePr>
        <xdr:cNvPr id="8" name="Chart 7">
          <a:extLst>
            <a:ext uri="{FF2B5EF4-FFF2-40B4-BE49-F238E27FC236}">
              <a16:creationId xmlns:a16="http://schemas.microsoft.com/office/drawing/2014/main" id="{13CA0F81-D91D-4D96-99A2-FB3940091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9</xdr:row>
      <xdr:rowOff>0</xdr:rowOff>
    </xdr:from>
    <xdr:to>
      <xdr:col>9</xdr:col>
      <xdr:colOff>541020</xdr:colOff>
      <xdr:row>24</xdr:row>
      <xdr:rowOff>0</xdr:rowOff>
    </xdr:to>
    <xdr:graphicFrame macro="">
      <xdr:nvGraphicFramePr>
        <xdr:cNvPr id="10" name="Chart 9">
          <a:extLst>
            <a:ext uri="{FF2B5EF4-FFF2-40B4-BE49-F238E27FC236}">
              <a16:creationId xmlns:a16="http://schemas.microsoft.com/office/drawing/2014/main" id="{35A91477-B19E-4FE0-A460-033EADCD2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15240</xdr:colOff>
      <xdr:row>3</xdr:row>
      <xdr:rowOff>106680</xdr:rowOff>
    </xdr:from>
    <xdr:to>
      <xdr:col>11</xdr:col>
      <xdr:colOff>708660</xdr:colOff>
      <xdr:row>24</xdr:row>
      <xdr:rowOff>0</xdr:rowOff>
    </xdr:to>
    <mc:AlternateContent xmlns:mc="http://schemas.openxmlformats.org/markup-compatibility/2006" xmlns:a14="http://schemas.microsoft.com/office/drawing/2010/main">
      <mc:Choice Requires="a14">
        <xdr:graphicFrame macro="">
          <xdr:nvGraphicFramePr>
            <xdr:cNvPr id="11" name="Quarter">
              <a:extLst>
                <a:ext uri="{FF2B5EF4-FFF2-40B4-BE49-F238E27FC236}">
                  <a16:creationId xmlns:a16="http://schemas.microsoft.com/office/drawing/2014/main" id="{56EDBD3B-8FFC-4459-8BDB-9BC95DB05FC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107680" y="472440"/>
              <a:ext cx="1592580" cy="373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7.012329282406" createdVersion="7" refreshedVersion="7" minRefreshableVersion="3" recordCount="10" xr:uid="{72A02D2A-29DA-45E0-BADA-159D8429D08D}">
  <cacheSource type="worksheet">
    <worksheetSource name="Table356789101112"/>
  </cacheSource>
  <cacheFields count="4">
    <cacheField name="Quarter" numFmtId="0">
      <sharedItems count="10">
        <s v="2022-Q1"/>
        <s v="2022-Q2"/>
        <s v="2022-Q3"/>
        <s v="2022-Q4"/>
        <s v="2023-Q1"/>
        <s v="2023-Q2"/>
        <s v="2023-Q3"/>
        <s v="2023-Q4"/>
        <s v="2024-Q1"/>
        <s v="2024-Q2"/>
      </sharedItems>
    </cacheField>
    <cacheField name="Employee Turnover Rate (%)" numFmtId="165">
      <sharedItems containsSemiMixedTypes="0" containsString="0" containsNumber="1" containsInteger="1" minValue="5" maxValue="10"/>
    </cacheField>
    <cacheField name="Time to Fill Positions (days)" numFmtId="165">
      <sharedItems containsSemiMixedTypes="0" containsString="0" containsNumber="1" containsInteger="1" minValue="30" maxValue="45"/>
    </cacheField>
    <cacheField name="Employee Satisfaction Index" numFmtId="165">
      <sharedItems containsSemiMixedTypes="0" containsString="0" containsNumber="1" containsInteger="1" minValue="70" maxValue="88"/>
    </cacheField>
  </cacheFields>
  <extLst>
    <ext xmlns:x14="http://schemas.microsoft.com/office/spreadsheetml/2009/9/main" uri="{725AE2AE-9491-48be-B2B4-4EB974FC3084}">
      <x14:pivotCacheDefinition pivotCacheId="1036050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0"/>
    <n v="45"/>
    <n v="70"/>
  </r>
  <r>
    <x v="1"/>
    <n v="9"/>
    <n v="43"/>
    <n v="72"/>
  </r>
  <r>
    <x v="2"/>
    <n v="8"/>
    <n v="41"/>
    <n v="74"/>
  </r>
  <r>
    <x v="3"/>
    <n v="7"/>
    <n v="39"/>
    <n v="76"/>
  </r>
  <r>
    <x v="4"/>
    <n v="6"/>
    <n v="37"/>
    <n v="78"/>
  </r>
  <r>
    <x v="5"/>
    <n v="5"/>
    <n v="35"/>
    <n v="80"/>
  </r>
  <r>
    <x v="6"/>
    <n v="5"/>
    <n v="33"/>
    <n v="82"/>
  </r>
  <r>
    <x v="7"/>
    <n v="5"/>
    <n v="31"/>
    <n v="84"/>
  </r>
  <r>
    <x v="8"/>
    <n v="5"/>
    <n v="30"/>
    <n v="86"/>
  </r>
  <r>
    <x v="9"/>
    <n v="5"/>
    <n v="30"/>
    <n v="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57B30-4BB4-4E13-A254-5A3A27043679}"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Quarter">
  <location ref="B4:E8" firstHeaderRow="0" firstDataRow="1" firstDataCol="1"/>
  <pivotFields count="4">
    <pivotField axis="axisRow" showAll="0">
      <items count="11">
        <item h="1" x="0"/>
        <item x="1"/>
        <item h="1" x="2"/>
        <item h="1" x="3"/>
        <item h="1" x="4"/>
        <item x="5"/>
        <item h="1" x="6"/>
        <item h="1" x="7"/>
        <item h="1" x="8"/>
        <item x="9"/>
        <item t="default"/>
      </items>
    </pivotField>
    <pivotField dataField="1" numFmtId="165" showAll="0"/>
    <pivotField dataField="1" numFmtId="165" showAll="0"/>
    <pivotField dataField="1" numFmtId="165" showAll="0"/>
  </pivotFields>
  <rowFields count="1">
    <field x="0"/>
  </rowFields>
  <rowItems count="4">
    <i>
      <x v="1"/>
    </i>
    <i>
      <x v="5"/>
    </i>
    <i>
      <x v="9"/>
    </i>
    <i t="grand">
      <x/>
    </i>
  </rowItems>
  <colFields count="1">
    <field x="-2"/>
  </colFields>
  <colItems count="3">
    <i>
      <x/>
    </i>
    <i i="1">
      <x v="1"/>
    </i>
    <i i="2">
      <x v="2"/>
    </i>
  </colItems>
  <dataFields count="3">
    <dataField name=" Employee Turnover Rate (%)" fld="1" baseField="0" baseItem="0" numFmtId="166"/>
    <dataField name=" Time to Fill Positions (days)" fld="2" baseField="0" baseItem="0" numFmtId="166"/>
    <dataField name=" Employee Satisfaction Index" fld="3" baseField="0" baseItem="0" numFmtId="166"/>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2" selected="0">
            <x v="1"/>
            <x v="2"/>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7CE2F-2775-4864-B113-900762044EC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2:C46" firstHeaderRow="1" firstDataRow="1" firstDataCol="1"/>
  <pivotFields count="4">
    <pivotField axis="axisRow" showAll="0">
      <items count="11">
        <item h="1" x="0"/>
        <item x="1"/>
        <item h="1" x="2"/>
        <item h="1" x="3"/>
        <item h="1" x="4"/>
        <item x="5"/>
        <item h="1" x="6"/>
        <item h="1" x="7"/>
        <item h="1" x="8"/>
        <item x="9"/>
        <item t="default"/>
      </items>
    </pivotField>
    <pivotField numFmtId="165" showAll="0"/>
    <pivotField numFmtId="165" showAll="0"/>
    <pivotField dataField="1" numFmtId="165" showAll="0"/>
  </pivotFields>
  <rowFields count="1">
    <field x="0"/>
  </rowFields>
  <rowItems count="4">
    <i>
      <x v="1"/>
    </i>
    <i>
      <x v="5"/>
    </i>
    <i>
      <x v="9"/>
    </i>
    <i t="grand">
      <x/>
    </i>
  </rowItems>
  <colItems count="1">
    <i/>
  </colItems>
  <dataFields count="1">
    <dataField name="Sum of Employee Satisfaction Index" fld="3"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5B84EF-C3E5-4E29-94AE-A91EB1B214F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5:C39" firstHeaderRow="1" firstDataRow="1" firstDataCol="1"/>
  <pivotFields count="4">
    <pivotField axis="axisRow" showAll="0">
      <items count="11">
        <item h="1" x="0"/>
        <item x="1"/>
        <item h="1" x="2"/>
        <item h="1" x="3"/>
        <item h="1" x="4"/>
        <item x="5"/>
        <item h="1" x="6"/>
        <item h="1" x="7"/>
        <item h="1" x="8"/>
        <item x="9"/>
        <item t="default"/>
      </items>
    </pivotField>
    <pivotField numFmtId="165" showAll="0"/>
    <pivotField dataField="1" numFmtId="165" showAll="0"/>
    <pivotField numFmtId="165" showAll="0"/>
  </pivotFields>
  <rowFields count="1">
    <field x="0"/>
  </rowFields>
  <rowItems count="4">
    <i>
      <x v="1"/>
    </i>
    <i>
      <x v="5"/>
    </i>
    <i>
      <x v="9"/>
    </i>
    <i t="grand">
      <x/>
    </i>
  </rowItems>
  <colItems count="1">
    <i/>
  </colItems>
  <dataFields count="1">
    <dataField name="Sum of Time to Fill Positions (days)"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442006-B1AA-44CC-B38A-6812B8B6FDB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8:C32" firstHeaderRow="1" firstDataRow="1" firstDataCol="1"/>
  <pivotFields count="4">
    <pivotField axis="axisRow" showAll="0">
      <items count="11">
        <item h="1" x="0"/>
        <item x="1"/>
        <item h="1" x="2"/>
        <item h="1" x="3"/>
        <item h="1" x="4"/>
        <item x="5"/>
        <item h="1" x="6"/>
        <item h="1" x="7"/>
        <item h="1" x="8"/>
        <item x="9"/>
        <item t="default"/>
      </items>
    </pivotField>
    <pivotField dataField="1" numFmtId="165" showAll="0"/>
    <pivotField numFmtId="165" showAll="0"/>
    <pivotField numFmtId="165" showAll="0"/>
  </pivotFields>
  <rowFields count="1">
    <field x="0"/>
  </rowFields>
  <rowItems count="4">
    <i>
      <x v="1"/>
    </i>
    <i>
      <x v="5"/>
    </i>
    <i>
      <x v="9"/>
    </i>
    <i t="grand">
      <x/>
    </i>
  </rowItems>
  <colItems count="1">
    <i/>
  </colItems>
  <dataFields count="1">
    <dataField name="Sum of Employee Turnover Rate (%)"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AB6F703-352A-42BD-8728-AE69BD8F388F}" sourceName="Quarter">
  <pivotTables>
    <pivotTable tabId="4" name="PivotTable3"/>
  </pivotTables>
  <data>
    <tabular pivotCacheId="1036050319">
      <items count="10">
        <i x="0"/>
        <i x="1" s="1"/>
        <i x="2"/>
        <i x="3"/>
        <i x="4"/>
        <i x="5" s="1"/>
        <i x="6"/>
        <i x="7"/>
        <i x="8"/>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95316F19-BF3F-4751-B923-167FB18D5A7F}" cache="Slicer_Quarter" caption="Quar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ECE8F2-8859-4F4D-9A1A-9439DE8485D1}" name="Table356789101112" displayName="Table356789101112" ref="A1:D11" totalsRowShown="0" headerRowDxfId="7" dataDxfId="6" dataCellStyle="Comma">
  <autoFilter ref="A1:D11" xr:uid="{583BCF46-B88C-49C9-8A9A-2BDBA1B92663}"/>
  <tableColumns count="4">
    <tableColumn id="1" xr3:uid="{31E73F12-5F0B-4B2F-94FE-FD349E80DF55}" name="Quarter" dataDxfId="5"/>
    <tableColumn id="2" xr3:uid="{F512BC67-4A80-4F1A-A268-F04CD249AE84}" name="Employee Turnover Rate (%)" dataDxfId="4" dataCellStyle="Comma"/>
    <tableColumn id="3" xr3:uid="{6DE714F3-634B-48EB-BF61-3D46A9132823}" name="Time to Fill Positions (days)" dataDxfId="3" dataCellStyle="Comma"/>
    <tableColumn id="4" xr3:uid="{36A145C9-A179-4CDB-A72E-26F7502CCB34}" name="Employee Satisfaction Index" dataDxfId="2"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B553E-360D-4C13-8680-C2C516673B9D}">
  <dimension ref="A1:I13"/>
  <sheetViews>
    <sheetView showGridLines="0" zoomScale="175" zoomScaleNormal="175" workbookViewId="0">
      <selection activeCell="B2" sqref="B2:B8"/>
    </sheetView>
  </sheetViews>
  <sheetFormatPr defaultRowHeight="14.4" x14ac:dyDescent="0.3"/>
  <cols>
    <col min="2" max="2" width="18.44140625" customWidth="1"/>
    <col min="3" max="3" width="13.44140625" customWidth="1"/>
    <col min="4" max="4" width="29.6640625" customWidth="1"/>
  </cols>
  <sheetData>
    <row r="1" spans="1:9" s="2" customFormat="1" ht="43.2" x14ac:dyDescent="0.3">
      <c r="A1" s="1" t="s">
        <v>0</v>
      </c>
      <c r="B1" s="1" t="s">
        <v>1</v>
      </c>
      <c r="C1" s="1" t="s">
        <v>2</v>
      </c>
      <c r="D1" s="1" t="s">
        <v>3</v>
      </c>
    </row>
    <row r="2" spans="1:9" x14ac:dyDescent="0.3">
      <c r="A2" s="3" t="s">
        <v>4</v>
      </c>
      <c r="B2" s="4">
        <v>10</v>
      </c>
      <c r="C2" s="4">
        <v>45</v>
      </c>
      <c r="D2" s="4">
        <v>70</v>
      </c>
      <c r="E2" s="2"/>
      <c r="F2" s="2"/>
      <c r="G2" s="2"/>
      <c r="H2" s="2"/>
      <c r="I2" s="2"/>
    </row>
    <row r="3" spans="1:9" x14ac:dyDescent="0.3">
      <c r="A3" s="3" t="s">
        <v>5</v>
      </c>
      <c r="B3" s="4">
        <v>9</v>
      </c>
      <c r="C3" s="4">
        <v>43</v>
      </c>
      <c r="D3" s="4">
        <v>72</v>
      </c>
      <c r="E3" s="2"/>
      <c r="F3" s="2"/>
      <c r="G3" s="2"/>
      <c r="H3" s="2"/>
      <c r="I3" s="2"/>
    </row>
    <row r="4" spans="1:9" x14ac:dyDescent="0.3">
      <c r="A4" s="3" t="s">
        <v>6</v>
      </c>
      <c r="B4" s="4">
        <v>8</v>
      </c>
      <c r="C4" s="4">
        <v>41</v>
      </c>
      <c r="D4" s="4">
        <v>74</v>
      </c>
      <c r="E4" s="2"/>
      <c r="F4" s="2"/>
      <c r="G4" s="2"/>
      <c r="H4" s="2"/>
      <c r="I4" s="2"/>
    </row>
    <row r="5" spans="1:9" x14ac:dyDescent="0.3">
      <c r="A5" s="3" t="s">
        <v>7</v>
      </c>
      <c r="B5" s="4">
        <v>7</v>
      </c>
      <c r="C5" s="4">
        <v>39</v>
      </c>
      <c r="D5" s="4">
        <v>76</v>
      </c>
      <c r="E5" s="2"/>
      <c r="F5" s="2"/>
      <c r="G5" s="2"/>
      <c r="H5" s="2"/>
      <c r="I5" s="2"/>
    </row>
    <row r="6" spans="1:9" x14ac:dyDescent="0.3">
      <c r="A6" s="3" t="s">
        <v>8</v>
      </c>
      <c r="B6" s="4">
        <v>6</v>
      </c>
      <c r="C6" s="4">
        <v>37</v>
      </c>
      <c r="D6" s="4">
        <v>78</v>
      </c>
      <c r="E6" s="2"/>
      <c r="F6" s="2"/>
      <c r="G6" s="2"/>
      <c r="H6" s="2"/>
      <c r="I6" s="2"/>
    </row>
    <row r="7" spans="1:9" x14ac:dyDescent="0.3">
      <c r="A7" s="3" t="s">
        <v>9</v>
      </c>
      <c r="B7" s="4">
        <v>5</v>
      </c>
      <c r="C7" s="4">
        <v>35</v>
      </c>
      <c r="D7" s="4">
        <v>80</v>
      </c>
      <c r="E7" s="2"/>
      <c r="F7" s="2"/>
      <c r="G7" s="2"/>
      <c r="H7" s="2"/>
      <c r="I7" s="2"/>
    </row>
    <row r="8" spans="1:9" x14ac:dyDescent="0.3">
      <c r="A8" s="3" t="s">
        <v>10</v>
      </c>
      <c r="B8" s="4">
        <v>5</v>
      </c>
      <c r="C8" s="4">
        <v>33</v>
      </c>
      <c r="D8" s="4">
        <v>82</v>
      </c>
      <c r="E8" s="2"/>
      <c r="F8" s="2"/>
      <c r="G8" s="2"/>
      <c r="H8" s="2"/>
      <c r="I8" s="2"/>
    </row>
    <row r="9" spans="1:9" x14ac:dyDescent="0.3">
      <c r="A9" s="3" t="s">
        <v>11</v>
      </c>
      <c r="B9" s="4">
        <v>5</v>
      </c>
      <c r="C9" s="4">
        <v>31</v>
      </c>
      <c r="D9" s="4">
        <v>84</v>
      </c>
      <c r="E9" s="2"/>
      <c r="F9" s="2"/>
      <c r="G9" s="2"/>
      <c r="H9" s="2"/>
      <c r="I9" s="2"/>
    </row>
    <row r="10" spans="1:9" x14ac:dyDescent="0.3">
      <c r="A10" s="3" t="s">
        <v>12</v>
      </c>
      <c r="B10" s="4">
        <v>5</v>
      </c>
      <c r="C10" s="4">
        <v>30</v>
      </c>
      <c r="D10" s="4">
        <v>86</v>
      </c>
      <c r="E10" s="2"/>
      <c r="F10" s="2"/>
      <c r="G10" s="2"/>
      <c r="H10" s="2"/>
      <c r="I10" s="2"/>
    </row>
    <row r="11" spans="1:9" x14ac:dyDescent="0.3">
      <c r="A11" s="3" t="s">
        <v>13</v>
      </c>
      <c r="B11" s="4">
        <v>5</v>
      </c>
      <c r="C11" s="4">
        <v>30</v>
      </c>
      <c r="D11" s="4">
        <v>88</v>
      </c>
      <c r="E11" s="2"/>
      <c r="F11" s="2"/>
      <c r="G11" s="2"/>
      <c r="H11" s="2"/>
      <c r="I11" s="2"/>
    </row>
    <row r="12" spans="1:9" x14ac:dyDescent="0.3">
      <c r="E12" s="2"/>
      <c r="F12" s="2"/>
      <c r="G12" s="2"/>
      <c r="H12" s="2"/>
      <c r="I12" s="2"/>
    </row>
    <row r="13" spans="1:9" x14ac:dyDescent="0.3">
      <c r="E13"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BCF3E-79A7-41DD-A5FA-9518F8AF5AE4}">
  <dimension ref="B2:E8"/>
  <sheetViews>
    <sheetView showGridLines="0" tabSelected="1" zoomScale="184" zoomScaleNormal="184" workbookViewId="0">
      <selection activeCell="D14" sqref="D14"/>
    </sheetView>
  </sheetViews>
  <sheetFormatPr defaultRowHeight="14.4" x14ac:dyDescent="0.3"/>
  <cols>
    <col min="2" max="2" width="10.77734375" bestFit="1" customWidth="1"/>
    <col min="3" max="3" width="25.77734375" bestFit="1" customWidth="1"/>
    <col min="4" max="4" width="24.44140625" bestFit="1" customWidth="1"/>
    <col min="5" max="5" width="25.5546875" bestFit="1" customWidth="1"/>
  </cols>
  <sheetData>
    <row r="2" spans="2:5" ht="18" x14ac:dyDescent="0.35">
      <c r="B2" s="16" t="s">
        <v>19</v>
      </c>
      <c r="C2" s="16"/>
      <c r="D2" s="16"/>
      <c r="E2" s="16"/>
    </row>
    <row r="4" spans="2:5" x14ac:dyDescent="0.3">
      <c r="B4" s="5" t="s">
        <v>15</v>
      </c>
      <c r="C4" t="s">
        <v>16</v>
      </c>
      <c r="D4" t="s">
        <v>17</v>
      </c>
      <c r="E4" t="s">
        <v>18</v>
      </c>
    </row>
    <row r="5" spans="2:5" x14ac:dyDescent="0.3">
      <c r="B5" s="6" t="s">
        <v>5</v>
      </c>
      <c r="C5" s="7">
        <v>9</v>
      </c>
      <c r="D5" s="7">
        <v>43</v>
      </c>
      <c r="E5" s="7">
        <v>72</v>
      </c>
    </row>
    <row r="6" spans="2:5" x14ac:dyDescent="0.3">
      <c r="B6" s="6" t="s">
        <v>9</v>
      </c>
      <c r="C6" s="7">
        <v>5</v>
      </c>
      <c r="D6" s="7">
        <v>35</v>
      </c>
      <c r="E6" s="7">
        <v>80</v>
      </c>
    </row>
    <row r="7" spans="2:5" x14ac:dyDescent="0.3">
      <c r="B7" s="6" t="s">
        <v>13</v>
      </c>
      <c r="C7" s="7">
        <v>5</v>
      </c>
      <c r="D7" s="7">
        <v>30</v>
      </c>
      <c r="E7" s="7">
        <v>88</v>
      </c>
    </row>
    <row r="8" spans="2:5" x14ac:dyDescent="0.3">
      <c r="B8" s="6" t="s">
        <v>14</v>
      </c>
      <c r="C8" s="7">
        <v>19</v>
      </c>
      <c r="D8" s="7">
        <v>108</v>
      </c>
      <c r="E8" s="7">
        <v>240</v>
      </c>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999EB-4590-4667-8EAF-8896C484191B}">
  <dimension ref="B2:E8"/>
  <sheetViews>
    <sheetView showGridLines="0" zoomScale="242" zoomScaleNormal="242" workbookViewId="0">
      <selection activeCell="G9" sqref="G9"/>
    </sheetView>
  </sheetViews>
  <sheetFormatPr defaultRowHeight="14.4" x14ac:dyDescent="0.3"/>
  <cols>
    <col min="2" max="2" width="27.33203125" customWidth="1"/>
  </cols>
  <sheetData>
    <row r="2" spans="2:5" ht="18" x14ac:dyDescent="0.35">
      <c r="B2" s="17" t="s">
        <v>20</v>
      </c>
      <c r="C2" s="17"/>
      <c r="D2" s="17"/>
      <c r="E2" s="17"/>
    </row>
    <row r="3" spans="2:5" x14ac:dyDescent="0.3">
      <c r="B3" s="8"/>
      <c r="C3" s="8"/>
      <c r="D3" s="8"/>
      <c r="E3" s="8"/>
    </row>
    <row r="4" spans="2:5" x14ac:dyDescent="0.3">
      <c r="B4" s="8"/>
      <c r="C4" s="13" t="s">
        <v>5</v>
      </c>
      <c r="D4" s="13" t="s">
        <v>9</v>
      </c>
      <c r="E4" s="13" t="s">
        <v>13</v>
      </c>
    </row>
    <row r="5" spans="2:5" x14ac:dyDescent="0.3">
      <c r="B5" s="14" t="s">
        <v>21</v>
      </c>
      <c r="C5" s="10">
        <f>VLOOKUP(C$4,Table356789101112[#All],2,FALSE)</f>
        <v>9</v>
      </c>
      <c r="D5" s="10">
        <f>VLOOKUP(D$4,Table356789101112[#All],2,FALSE)</f>
        <v>5</v>
      </c>
      <c r="E5" s="10">
        <f>VLOOKUP(E$4,Table356789101112[#All],2,FALSE)</f>
        <v>5</v>
      </c>
    </row>
    <row r="6" spans="2:5" x14ac:dyDescent="0.3">
      <c r="B6" s="14" t="s">
        <v>22</v>
      </c>
      <c r="C6" s="11">
        <f>VLOOKUP(C$4,Table356789101112[#All],3,FALSE)</f>
        <v>43</v>
      </c>
      <c r="D6" s="11">
        <f>VLOOKUP(D$4,Table356789101112[#All],3,FALSE)</f>
        <v>35</v>
      </c>
      <c r="E6" s="11">
        <f>VLOOKUP(E$4,Table356789101112[#All],3,FALSE)</f>
        <v>30</v>
      </c>
    </row>
    <row r="7" spans="2:5" x14ac:dyDescent="0.3">
      <c r="B7" s="14" t="s">
        <v>3</v>
      </c>
      <c r="C7" s="11">
        <f>VLOOKUP(C$4,Table356789101112[#All],4,FALSE)</f>
        <v>72</v>
      </c>
      <c r="D7" s="11">
        <f>VLOOKUP(D$4,Table356789101112[#All],4,FALSE)</f>
        <v>80</v>
      </c>
      <c r="E7" s="11">
        <f>VLOOKUP(E$4,Table356789101112[#All],4,FALSE)</f>
        <v>88</v>
      </c>
    </row>
    <row r="8" spans="2:5" x14ac:dyDescent="0.3">
      <c r="B8" s="12"/>
      <c r="C8" s="9"/>
      <c r="D8" s="9"/>
      <c r="E8" s="9"/>
    </row>
  </sheetData>
  <mergeCells count="1">
    <mergeCell ref="B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0D03-C049-40CF-96F9-C870697DE289}">
  <dimension ref="B2:L46"/>
  <sheetViews>
    <sheetView showGridLines="0" workbookViewId="0">
      <selection activeCell="O24" sqref="O24"/>
    </sheetView>
  </sheetViews>
  <sheetFormatPr defaultColWidth="13.109375" defaultRowHeight="14.4" x14ac:dyDescent="0.3"/>
  <sheetData>
    <row r="2" spans="2:12" x14ac:dyDescent="0.3">
      <c r="B2" s="18" t="s">
        <v>23</v>
      </c>
      <c r="C2" s="18"/>
      <c r="D2" s="18"/>
      <c r="E2" s="18"/>
      <c r="F2" s="18"/>
      <c r="G2" s="18"/>
      <c r="H2" s="18"/>
      <c r="I2" s="18"/>
      <c r="J2" s="18"/>
      <c r="K2" s="18"/>
      <c r="L2" s="18"/>
    </row>
    <row r="3" spans="2:12" x14ac:dyDescent="0.3">
      <c r="B3" s="18"/>
      <c r="C3" s="18"/>
      <c r="D3" s="18"/>
      <c r="E3" s="18"/>
      <c r="F3" s="18"/>
      <c r="G3" s="18"/>
      <c r="H3" s="18"/>
      <c r="I3" s="18"/>
      <c r="J3" s="18"/>
      <c r="K3" s="18"/>
      <c r="L3" s="18"/>
    </row>
    <row r="28" spans="2:5" x14ac:dyDescent="0.3">
      <c r="B28" s="5" t="s">
        <v>24</v>
      </c>
      <c r="C28" t="s">
        <v>25</v>
      </c>
    </row>
    <row r="29" spans="2:5" x14ac:dyDescent="0.3">
      <c r="B29" s="6" t="s">
        <v>5</v>
      </c>
      <c r="C29" s="15">
        <v>9</v>
      </c>
    </row>
    <row r="30" spans="2:5" x14ac:dyDescent="0.3">
      <c r="B30" s="6" t="s">
        <v>9</v>
      </c>
      <c r="C30" s="15">
        <v>5</v>
      </c>
    </row>
    <row r="31" spans="2:5" x14ac:dyDescent="0.3">
      <c r="B31" s="6" t="s">
        <v>13</v>
      </c>
      <c r="C31" s="15">
        <v>5</v>
      </c>
    </row>
    <row r="32" spans="2:5" x14ac:dyDescent="0.3">
      <c r="B32" s="6" t="s">
        <v>14</v>
      </c>
      <c r="C32" s="15">
        <v>19</v>
      </c>
      <c r="E32">
        <f>GETPIVOTDATA("Employee Turnover Rate (%)",$B$28)</f>
        <v>19</v>
      </c>
    </row>
    <row r="35" spans="2:5" x14ac:dyDescent="0.3">
      <c r="B35" s="5" t="s">
        <v>24</v>
      </c>
      <c r="C35" t="s">
        <v>26</v>
      </c>
    </row>
    <row r="36" spans="2:5" x14ac:dyDescent="0.3">
      <c r="B36" s="6" t="s">
        <v>5</v>
      </c>
      <c r="C36" s="15">
        <v>43</v>
      </c>
    </row>
    <row r="37" spans="2:5" x14ac:dyDescent="0.3">
      <c r="B37" s="6" t="s">
        <v>9</v>
      </c>
      <c r="C37" s="15">
        <v>35</v>
      </c>
    </row>
    <row r="38" spans="2:5" x14ac:dyDescent="0.3">
      <c r="B38" s="6" t="s">
        <v>13</v>
      </c>
      <c r="C38" s="15">
        <v>30</v>
      </c>
    </row>
    <row r="39" spans="2:5" x14ac:dyDescent="0.3">
      <c r="B39" s="6" t="s">
        <v>14</v>
      </c>
      <c r="C39" s="15">
        <v>108</v>
      </c>
      <c r="E39">
        <f>GETPIVOTDATA("Time to Fill Positions (days)",$B$35)</f>
        <v>108</v>
      </c>
    </row>
    <row r="42" spans="2:5" x14ac:dyDescent="0.3">
      <c r="B42" s="5" t="s">
        <v>24</v>
      </c>
      <c r="C42" t="s">
        <v>27</v>
      </c>
    </row>
    <row r="43" spans="2:5" x14ac:dyDescent="0.3">
      <c r="B43" s="6" t="s">
        <v>5</v>
      </c>
      <c r="C43" s="15">
        <v>72</v>
      </c>
    </row>
    <row r="44" spans="2:5" x14ac:dyDescent="0.3">
      <c r="B44" s="6" t="s">
        <v>9</v>
      </c>
      <c r="C44" s="15">
        <v>80</v>
      </c>
    </row>
    <row r="45" spans="2:5" x14ac:dyDescent="0.3">
      <c r="B45" s="6" t="s">
        <v>13</v>
      </c>
      <c r="C45" s="15">
        <v>88</v>
      </c>
    </row>
    <row r="46" spans="2:5" x14ac:dyDescent="0.3">
      <c r="B46" s="6" t="s">
        <v>14</v>
      </c>
      <c r="C46" s="15">
        <v>240</v>
      </c>
      <c r="E46">
        <f>GETPIVOTDATA("Employee Satisfaction Index",$B$42)</f>
        <v>240</v>
      </c>
    </row>
  </sheetData>
  <mergeCells count="1">
    <mergeCell ref="B2:L3"/>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CPO_HR</vt:lpstr>
      <vt:lpstr>Pivot Table</vt:lpstr>
      <vt:lpstr>Scorecard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2024-05-14T18:46:43Z</dcterms:created>
  <dcterms:modified xsi:type="dcterms:W3CDTF">2024-05-27T06:06:11Z</dcterms:modified>
</cp:coreProperties>
</file>