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120D1D3B-1634-4678-81C7-AB66BC967F3C}" xr6:coauthVersionLast="47" xr6:coauthVersionMax="47" xr10:uidLastSave="{00000000-0000-0000-0000-000000000000}"/>
  <bookViews>
    <workbookView xWindow="-108" yWindow="-108" windowWidth="23256" windowHeight="12456" activeTab="1" xr2:uid="{3CB813AA-32BE-40CF-BFD2-CB2A0EE0FA2D}"/>
  </bookViews>
  <sheets>
    <sheet name="CMO"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E6" i="3"/>
  <c r="D6" i="3"/>
  <c r="C6" i="3"/>
  <c r="E5" i="3"/>
  <c r="D5" i="3"/>
  <c r="C5" i="3"/>
  <c r="E46" i="4"/>
  <c r="E32" i="4"/>
  <c r="E39" i="4"/>
</calcChain>
</file>

<file path=xl/sharedStrings.xml><?xml version="1.0" encoding="utf-8"?>
<sst xmlns="http://schemas.openxmlformats.org/spreadsheetml/2006/main" count="56" uniqueCount="29">
  <si>
    <t>Quarter</t>
  </si>
  <si>
    <t>CAC (in units)</t>
  </si>
  <si>
    <t>ROAS (ratio)</t>
  </si>
  <si>
    <t>Social Media Engagement Rate (in units)</t>
  </si>
  <si>
    <t>2022-Q1</t>
  </si>
  <si>
    <t>2022-Q2</t>
  </si>
  <si>
    <t>2022-Q3</t>
  </si>
  <si>
    <t>2022-Q4</t>
  </si>
  <si>
    <t>2023-Q1</t>
  </si>
  <si>
    <t>2023-Q2</t>
  </si>
  <si>
    <t>2023-Q3</t>
  </si>
  <si>
    <t>2023-Q4</t>
  </si>
  <si>
    <t>2024-Q1</t>
  </si>
  <si>
    <t>2024-Q2</t>
  </si>
  <si>
    <t>Grand Total</t>
  </si>
  <si>
    <t xml:space="preserve"> Quarter</t>
  </si>
  <si>
    <t xml:space="preserve"> CAC (in units)</t>
  </si>
  <si>
    <t xml:space="preserve"> ROAS (ratio)</t>
  </si>
  <si>
    <t xml:space="preserve"> Social Media Engagement Rate (in units)</t>
  </si>
  <si>
    <t>Pivot CMO Dashboard</t>
  </si>
  <si>
    <t>CEO Performance Scorecard</t>
  </si>
  <si>
    <t>Customer Acquisition Cost</t>
  </si>
  <si>
    <t>Return on Advertising Spend (ROAS)</t>
  </si>
  <si>
    <t>Social media engagement rates</t>
  </si>
  <si>
    <t>CMO Performance Dashboard</t>
  </si>
  <si>
    <t>Row Labels</t>
  </si>
  <si>
    <t>Sum of ROAS (ratio)</t>
  </si>
  <si>
    <t>Sum of CAC (in units)</t>
  </si>
  <si>
    <t>Sum of Social Media Engagement Rate (in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</si>
</sst>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_ * #,##0_ ;_ * \-#,##0_ ;_ * &quot;-&quot;??_ ;_ @_ "/>
    <numFmt numFmtId="166"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8"/>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5" fontId="0" fillId="0" borderId="0" xfId="1"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xf numFmtId="0" fontId="3" fillId="0" borderId="0" xfId="0" applyFont="1"/>
    <xf numFmtId="0" fontId="2" fillId="4" borderId="0" xfId="0" applyFont="1" applyFill="1" applyAlignment="1">
      <alignment horizontal="center"/>
    </xf>
    <xf numFmtId="0" fontId="2" fillId="4" borderId="0" xfId="0" applyFont="1" applyFill="1"/>
    <xf numFmtId="166" fontId="3" fillId="0" borderId="0" xfId="2" applyNumberFormat="1" applyFont="1"/>
    <xf numFmtId="1" fontId="3" fillId="0" borderId="0" xfId="3" applyNumberFormat="1" applyFont="1"/>
    <xf numFmtId="1" fontId="3" fillId="0" borderId="0" xfId="2" applyNumberFormat="1" applyFont="1"/>
    <xf numFmtId="0" fontId="2" fillId="2" borderId="0" xfId="0" applyFont="1" applyFill="1"/>
    <xf numFmtId="0" fontId="4" fillId="3" borderId="0" xfId="0" applyFont="1" applyFill="1" applyAlignment="1">
      <alignment horizontal="center"/>
    </xf>
    <xf numFmtId="0" fontId="2" fillId="4" borderId="0" xfId="0" applyFont="1" applyFill="1" applyAlignment="1">
      <alignment horizontal="center"/>
    </xf>
    <xf numFmtId="0" fontId="5" fillId="5"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6">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[CMO_Performance_Scorecard_Pivot_Dashboard.xlsx]Dashboard!PivotTable1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Dashboard!$C$28</c:f>
              <c:strCache>
                <c:ptCount val="1"/>
                <c:pt idx="0">
                  <c:v>Total</c:v>
                </c:pt>
              </c:strCache>
            </c:strRef>
          </c:tx>
          <c:spPr>
            <a:solidFill>
              <a:schemeClr val="accent1"/>
            </a:solidFill>
            <a:ln>
              <a:noFill/>
            </a:ln>
            <a:effectLst/>
          </c:spPr>
          <c:invertIfNegative val="0"/>
          <c:cat>
            <c:strRef>
              <c:f>Dashboard!$B$29:$B$32</c:f>
              <c:strCache>
                <c:ptCount val="3"/>
                <c:pt idx="0">
                  <c:v>2022-Q2</c:v>
                </c:pt>
                <c:pt idx="1">
                  <c:v>2023-Q2</c:v>
                </c:pt>
                <c:pt idx="2">
                  <c:v>2024-Q2</c:v>
                </c:pt>
              </c:strCache>
            </c:strRef>
          </c:cat>
          <c:val>
            <c:numRef>
              <c:f>Dashboard!$C$29:$C$32</c:f>
              <c:numCache>
                <c:formatCode>General</c:formatCode>
                <c:ptCount val="3"/>
                <c:pt idx="0">
                  <c:v>4.2</c:v>
                </c:pt>
                <c:pt idx="1">
                  <c:v>5.1100000000000003</c:v>
                </c:pt>
                <c:pt idx="2">
                  <c:v>6.21</c:v>
                </c:pt>
              </c:numCache>
            </c:numRef>
          </c:val>
          <c:extLst>
            <c:ext xmlns:c16="http://schemas.microsoft.com/office/drawing/2014/chart" uri="{C3380CC4-5D6E-409C-BE32-E72D297353CC}">
              <c16:uniqueId val="{00000000-9010-443B-ABDC-1A89A9C5DA97}"/>
            </c:ext>
          </c:extLst>
        </c:ser>
        <c:dLbls>
          <c:showLegendKey val="0"/>
          <c:showVal val="0"/>
          <c:showCatName val="0"/>
          <c:showSerName val="0"/>
          <c:showPercent val="0"/>
          <c:showBubbleSize val="0"/>
        </c:dLbls>
        <c:gapWidth val="219"/>
        <c:overlap val="-27"/>
        <c:axId val="294326511"/>
        <c:axId val="294334415"/>
      </c:barChart>
      <c:catAx>
        <c:axId val="29432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34415"/>
        <c:crosses val="autoZero"/>
        <c:auto val="1"/>
        <c:lblAlgn val="ctr"/>
        <c:lblOffset val="100"/>
        <c:noMultiLvlLbl val="0"/>
      </c:catAx>
      <c:valAx>
        <c:axId val="29433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[CMO_Performance_Scorecard_Pivot_Dashboard.xlsx]Dashboard!PivotTable2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Dashboard!$C$35</c:f>
              <c:strCache>
                <c:ptCount val="1"/>
                <c:pt idx="0">
                  <c:v>Total</c:v>
                </c:pt>
              </c:strCache>
            </c:strRef>
          </c:tx>
          <c:spPr>
            <a:solidFill>
              <a:schemeClr val="accent1"/>
            </a:solidFill>
            <a:ln>
              <a:noFill/>
            </a:ln>
            <a:effectLst/>
          </c:spPr>
          <c:invertIfNegative val="0"/>
          <c:cat>
            <c:strRef>
              <c:f>Dashboard!$B$36:$B$39</c:f>
              <c:strCache>
                <c:ptCount val="3"/>
                <c:pt idx="0">
                  <c:v>2022-Q2</c:v>
                </c:pt>
                <c:pt idx="1">
                  <c:v>2023-Q2</c:v>
                </c:pt>
                <c:pt idx="2">
                  <c:v>2024-Q2</c:v>
                </c:pt>
              </c:strCache>
            </c:strRef>
          </c:cat>
          <c:val>
            <c:numRef>
              <c:f>Dashboard!$C$36:$C$39</c:f>
              <c:numCache>
                <c:formatCode>General</c:formatCode>
                <c:ptCount val="3"/>
                <c:pt idx="0">
                  <c:v>49.25</c:v>
                </c:pt>
                <c:pt idx="1">
                  <c:v>46.36</c:v>
                </c:pt>
                <c:pt idx="2">
                  <c:v>43.64</c:v>
                </c:pt>
              </c:numCache>
            </c:numRef>
          </c:val>
          <c:extLst>
            <c:ext xmlns:c16="http://schemas.microsoft.com/office/drawing/2014/chart" uri="{C3380CC4-5D6E-409C-BE32-E72D297353CC}">
              <c16:uniqueId val="{00000000-8144-462C-AB1E-56BADCB06564}"/>
            </c:ext>
          </c:extLst>
        </c:ser>
        <c:dLbls>
          <c:showLegendKey val="0"/>
          <c:showVal val="0"/>
          <c:showCatName val="0"/>
          <c:showSerName val="0"/>
          <c:showPercent val="0"/>
          <c:showBubbleSize val="0"/>
        </c:dLbls>
        <c:gapWidth val="219"/>
        <c:overlap val="-27"/>
        <c:axId val="294371439"/>
        <c:axId val="294382671"/>
      </c:barChart>
      <c:catAx>
        <c:axId val="29437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82671"/>
        <c:crosses val="autoZero"/>
        <c:auto val="1"/>
        <c:lblAlgn val="ctr"/>
        <c:lblOffset val="100"/>
        <c:noMultiLvlLbl val="0"/>
      </c:catAx>
      <c:valAx>
        <c:axId val="29438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7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[CMO_Performance_Scorecard_Pivot_Dashboard.xlsx]Dashboard!PivotTable3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Dashboard!$C$42</c:f>
              <c:strCache>
                <c:ptCount val="1"/>
                <c:pt idx="0">
                  <c:v>Total</c:v>
                </c:pt>
              </c:strCache>
            </c:strRef>
          </c:tx>
          <c:spPr>
            <a:solidFill>
              <a:schemeClr val="accent1"/>
            </a:solidFill>
            <a:ln>
              <a:noFill/>
            </a:ln>
            <a:effectLst/>
          </c:spPr>
          <c:invertIfNegative val="0"/>
          <c:cat>
            <c:strRef>
              <c:f>Dashboard!$B$43:$B$46</c:f>
              <c:strCache>
                <c:ptCount val="3"/>
                <c:pt idx="0">
                  <c:v>2022-Q2</c:v>
                </c:pt>
                <c:pt idx="1">
                  <c:v>2023-Q2</c:v>
                </c:pt>
                <c:pt idx="2">
                  <c:v>2024-Q2</c:v>
                </c:pt>
              </c:strCache>
            </c:strRef>
          </c:cat>
          <c:val>
            <c:numRef>
              <c:f>Dashboard!$C$43:$C$46</c:f>
              <c:numCache>
                <c:formatCode>General</c:formatCode>
                <c:ptCount val="3"/>
                <c:pt idx="0">
                  <c:v>11</c:v>
                </c:pt>
                <c:pt idx="1">
                  <c:v>16.11</c:v>
                </c:pt>
                <c:pt idx="2">
                  <c:v>23.58</c:v>
                </c:pt>
              </c:numCache>
            </c:numRef>
          </c:val>
          <c:extLst>
            <c:ext xmlns:c16="http://schemas.microsoft.com/office/drawing/2014/chart" uri="{C3380CC4-5D6E-409C-BE32-E72D297353CC}">
              <c16:uniqueId val="{00000000-0522-4496-A15F-9B2F26CE366D}"/>
            </c:ext>
          </c:extLst>
        </c:ser>
        <c:dLbls>
          <c:showLegendKey val="0"/>
          <c:showVal val="0"/>
          <c:showCatName val="0"/>
          <c:showSerName val="0"/>
          <c:showPercent val="0"/>
          <c:showBubbleSize val="0"/>
        </c:dLbls>
        <c:gapWidth val="219"/>
        <c:overlap val="-27"/>
        <c:axId val="308882575"/>
        <c:axId val="308889231"/>
      </c:barChart>
      <c:catAx>
        <c:axId val="3088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89231"/>
        <c:crosses val="autoZero"/>
        <c:auto val="1"/>
        <c:lblAlgn val="ctr"/>
        <c:lblOffset val="100"/>
        <c:noMultiLvlLbl val="0"/>
      </c:catAx>
      <c:valAx>
        <c:axId val="30888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8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4</xdr:row>
      <xdr:rowOff>15240</xdr:rowOff>
    </xdr:from>
    <xdr:to>
      <xdr:col>3</xdr:col>
      <xdr:colOff>914400</xdr:colOff>
      <xdr:row>8</xdr:row>
      <xdr:rowOff>167640</xdr:rowOff>
    </xdr:to>
    <xdr:sp macro="" textlink="$E$32">
      <xdr:nvSpPr>
        <xdr:cNvPr id="2" name="Rectangle: Rounded Corners 1">
          <a:extLst>
            <a:ext uri="{FF2B5EF4-FFF2-40B4-BE49-F238E27FC236}">
              <a16:creationId xmlns:a16="http://schemas.microsoft.com/office/drawing/2014/main" id="{F2584C75-7EE7-4D25-A2F6-D75480A7ECF3}"/>
            </a:ext>
          </a:extLst>
        </xdr:cNvPr>
        <xdr:cNvSpPr/>
      </xdr:nvSpPr>
      <xdr:spPr>
        <a:xfrm>
          <a:off x="38100" y="563880"/>
          <a:ext cx="2735580" cy="883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Calibri"/>
              <a:ea typeface="Calibri"/>
              <a:cs typeface="Calibri"/>
            </a:rPr>
            <a:t>ROAS</a:t>
          </a:r>
        </a:p>
        <a:p>
          <a:pPr algn="ctr"/>
          <a:fld id="{B41496CB-A641-4D15-B10C-21C9E0CFECB4}" type="TxLink">
            <a:rPr lang="en-US" sz="1400" b="0" i="0" u="none" strike="noStrike">
              <a:solidFill>
                <a:schemeClr val="bg1"/>
              </a:solidFill>
              <a:latin typeface="Calibri"/>
              <a:ea typeface="Calibri"/>
              <a:cs typeface="Calibri"/>
            </a:rPr>
            <a:pPr algn="ctr"/>
            <a:t>15.52</a:t>
          </a:fld>
          <a:endParaRPr lang="en-US" sz="1400">
            <a:solidFill>
              <a:schemeClr val="bg1"/>
            </a:solidFill>
          </a:endParaRPr>
        </a:p>
      </xdr:txBody>
    </xdr:sp>
    <xdr:clientData/>
  </xdr:twoCellAnchor>
  <xdr:twoCellAnchor>
    <xdr:from>
      <xdr:col>4</xdr:col>
      <xdr:colOff>99060</xdr:colOff>
      <xdr:row>4</xdr:row>
      <xdr:rowOff>15240</xdr:rowOff>
    </xdr:from>
    <xdr:to>
      <xdr:col>7</xdr:col>
      <xdr:colOff>38100</xdr:colOff>
      <xdr:row>8</xdr:row>
      <xdr:rowOff>167640</xdr:rowOff>
    </xdr:to>
    <xdr:sp macro="" textlink="$E$39">
      <xdr:nvSpPr>
        <xdr:cNvPr id="3" name="Rectangle: Rounded Corners 2">
          <a:extLst>
            <a:ext uri="{FF2B5EF4-FFF2-40B4-BE49-F238E27FC236}">
              <a16:creationId xmlns:a16="http://schemas.microsoft.com/office/drawing/2014/main" id="{47BB08CD-D492-49C3-AA08-EF0E9B2FA648}"/>
            </a:ext>
          </a:extLst>
        </xdr:cNvPr>
        <xdr:cNvSpPr/>
      </xdr:nvSpPr>
      <xdr:spPr>
        <a:xfrm>
          <a:off x="1927860" y="563880"/>
          <a:ext cx="1767840" cy="883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Calibri"/>
              <a:ea typeface="Calibri"/>
              <a:cs typeface="Calibri"/>
            </a:rPr>
            <a:t>CAC</a:t>
          </a:r>
        </a:p>
        <a:p>
          <a:pPr algn="ctr"/>
          <a:fld id="{86BA2699-3CC0-45C8-A7A8-A0927E210871}" type="TxLink">
            <a:rPr lang="en-US" sz="1400" b="0" i="0" u="none" strike="noStrike">
              <a:solidFill>
                <a:schemeClr val="bg1"/>
              </a:solidFill>
              <a:latin typeface="Calibri"/>
              <a:ea typeface="Calibri"/>
              <a:cs typeface="Calibri"/>
            </a:rPr>
            <a:pPr algn="ctr"/>
            <a:t>139.25</a:t>
          </a:fld>
          <a:endParaRPr lang="en-US" sz="1400">
            <a:solidFill>
              <a:schemeClr val="bg1"/>
            </a:solidFill>
          </a:endParaRPr>
        </a:p>
      </xdr:txBody>
    </xdr:sp>
    <xdr:clientData/>
  </xdr:twoCellAnchor>
  <xdr:twoCellAnchor>
    <xdr:from>
      <xdr:col>7</xdr:col>
      <xdr:colOff>137160</xdr:colOff>
      <xdr:row>4</xdr:row>
      <xdr:rowOff>15240</xdr:rowOff>
    </xdr:from>
    <xdr:to>
      <xdr:col>10</xdr:col>
      <xdr:colOff>137160</xdr:colOff>
      <xdr:row>8</xdr:row>
      <xdr:rowOff>167640</xdr:rowOff>
    </xdr:to>
    <xdr:sp macro="" textlink="$E$46">
      <xdr:nvSpPr>
        <xdr:cNvPr id="4" name="Rectangle: Rounded Corners 3">
          <a:extLst>
            <a:ext uri="{FF2B5EF4-FFF2-40B4-BE49-F238E27FC236}">
              <a16:creationId xmlns:a16="http://schemas.microsoft.com/office/drawing/2014/main" id="{7067A7F3-0986-48D2-86D3-C90B4489E388}"/>
            </a:ext>
          </a:extLst>
        </xdr:cNvPr>
        <xdr:cNvSpPr/>
      </xdr:nvSpPr>
      <xdr:spPr>
        <a:xfrm>
          <a:off x="5715000" y="563880"/>
          <a:ext cx="2788920" cy="883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Calibri"/>
              <a:ea typeface="Calibri"/>
              <a:cs typeface="Calibri"/>
            </a:rPr>
            <a:t>Social Media Engagement Rate</a:t>
          </a:r>
        </a:p>
        <a:p>
          <a:pPr algn="ctr"/>
          <a:fld id="{E2835C22-833A-4BE4-8D90-CCB26B40D0C4}" type="TxLink">
            <a:rPr lang="en-US" sz="1400" b="0" i="0" u="none" strike="noStrike">
              <a:solidFill>
                <a:schemeClr val="bg1"/>
              </a:solidFill>
              <a:latin typeface="Calibri"/>
              <a:ea typeface="Calibri"/>
              <a:cs typeface="Calibri"/>
            </a:rPr>
            <a:pPr algn="ctr"/>
            <a:t>50.69</a:t>
          </a:fld>
          <a:endParaRPr lang="en-US" sz="1400">
            <a:solidFill>
              <a:schemeClr val="bg1"/>
            </a:solidFill>
          </a:endParaRPr>
        </a:p>
      </xdr:txBody>
    </xdr:sp>
    <xdr:clientData/>
  </xdr:twoCellAnchor>
  <xdr:twoCellAnchor>
    <xdr:from>
      <xdr:col>1</xdr:col>
      <xdr:colOff>45720</xdr:colOff>
      <xdr:row>10</xdr:row>
      <xdr:rowOff>0</xdr:rowOff>
    </xdr:from>
    <xdr:to>
      <xdr:col>3</xdr:col>
      <xdr:colOff>906780</xdr:colOff>
      <xdr:row>26</xdr:row>
      <xdr:rowOff>30480</xdr:rowOff>
    </xdr:to>
    <xdr:graphicFrame macro="">
      <xdr:nvGraphicFramePr>
        <xdr:cNvPr id="6" name="Chart 5">
          <a:extLst>
            <a:ext uri="{FF2B5EF4-FFF2-40B4-BE49-F238E27FC236}">
              <a16:creationId xmlns:a16="http://schemas.microsoft.com/office/drawing/2014/main" id="{66110731-9E56-4A9A-93E3-717A1DB37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10</xdr:row>
      <xdr:rowOff>0</xdr:rowOff>
    </xdr:from>
    <xdr:to>
      <xdr:col>7</xdr:col>
      <xdr:colOff>76200</xdr:colOff>
      <xdr:row>26</xdr:row>
      <xdr:rowOff>22860</xdr:rowOff>
    </xdr:to>
    <xdr:graphicFrame macro="">
      <xdr:nvGraphicFramePr>
        <xdr:cNvPr id="8" name="Chart 7">
          <a:extLst>
            <a:ext uri="{FF2B5EF4-FFF2-40B4-BE49-F238E27FC236}">
              <a16:creationId xmlns:a16="http://schemas.microsoft.com/office/drawing/2014/main" id="{CE47DC37-45E9-4F31-A015-35C9E1FED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144780</xdr:colOff>
      <xdr:row>10</xdr:row>
      <xdr:rowOff>0</xdr:rowOff>
    </xdr:from>
    <xdr:to>
      <xdr:col>10</xdr:col>
      <xdr:colOff>160020</xdr:colOff>
      <xdr:row>26</xdr:row>
      <xdr:rowOff>22860</xdr:rowOff>
    </xdr:to>
    <xdr:graphicFrame macro="">
      <xdr:nvGraphicFramePr>
        <xdr:cNvPr id="10" name="Chart 9">
          <a:extLst>
            <a:ext uri="{FF2B5EF4-FFF2-40B4-BE49-F238E27FC236}">
              <a16:creationId xmlns:a16="http://schemas.microsoft.com/office/drawing/2014/main" id="{6D044C75-778C-4CD4-97E7-E989AC040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251460</xdr:colOff>
      <xdr:row>4</xdr:row>
      <xdr:rowOff>15240</xdr:rowOff>
    </xdr:from>
    <xdr:to>
      <xdr:col>11</xdr:col>
      <xdr:colOff>861060</xdr:colOff>
      <xdr:row>26</xdr:row>
      <xdr:rowOff>1</xdr:rowOff>
    </xdr:to>
    <mc:AlternateContent xmlns:mc="http://schemas.openxmlformats.org/markup-compatibility/2006" xmlns:a14="http://schemas.microsoft.com/office/drawing/2010/main">
      <mc:Choice Requires="a14">
        <xdr:graphicFrame macro="">
          <xdr:nvGraphicFramePr>
            <xdr:cNvPr id="13" name="Quarter">
              <a:extLst>
                <a:ext uri="{FF2B5EF4-FFF2-40B4-BE49-F238E27FC236}">
                  <a16:creationId xmlns:a16="http://schemas.microsoft.com/office/drawing/2014/main" id="{2931C8D3-F770-4E11-B4DE-8BA11557F8B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521527" y="574040"/>
              <a:ext cx="1540933" cy="4082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972561805553" createdVersion="7" refreshedVersion="7" minRefreshableVersion="3" recordCount="10" xr:uid="{6BA58A45-B3AB-420C-AC38-CF162ABA7CD5}">
  <cacheSource type="worksheet">
    <worksheetSource name="Table3567"/>
  </cacheSource>
  <cacheFields count="4">
    <cacheField name="Quarter" numFmtId="0">
      <sharedItems count="10">
        <s v="2022-Q1"/>
        <s v="2022-Q2"/>
        <s v="2022-Q3"/>
        <s v="2022-Q4"/>
        <s v="2023-Q1"/>
        <s v="2023-Q2"/>
        <s v="2023-Q3"/>
        <s v="2023-Q4"/>
        <s v="2024-Q1"/>
        <s v="2024-Q2"/>
      </sharedItems>
    </cacheField>
    <cacheField name="CAC (in units)" numFmtId="165">
      <sharedItems containsSemiMixedTypes="0" containsString="0" containsNumber="1" minValue="43.64" maxValue="50"/>
    </cacheField>
    <cacheField name="ROAS (ratio)" numFmtId="165">
      <sharedItems containsSemiMixedTypes="0" containsString="0" containsNumber="1" minValue="4" maxValue="6.21"/>
    </cacheField>
    <cacheField name="Social Media Engagement Rate (in units)" numFmtId="165">
      <sharedItems containsSemiMixedTypes="0" containsString="0" containsNumber="1" minValue="10" maxValue="23.58"/>
    </cacheField>
  </cacheFields>
  <extLst>
    <ext xmlns:x14="http://schemas.microsoft.com/office/spreadsheetml/2009/9/main" uri="{725AE2AE-9491-48be-B2B4-4EB974FC3084}">
      <x14:pivotCacheDefinition pivotCacheId="1168840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0"/>
    <n v="4"/>
    <n v="10"/>
  </r>
  <r>
    <x v="1"/>
    <n v="49.25"/>
    <n v="4.2"/>
    <n v="11"/>
  </r>
  <r>
    <x v="2"/>
    <n v="48.51"/>
    <n v="4.41"/>
    <n v="12.1"/>
  </r>
  <r>
    <x v="3"/>
    <n v="47.78"/>
    <n v="4.63"/>
    <n v="13.31"/>
  </r>
  <r>
    <x v="4"/>
    <n v="47.07"/>
    <n v="4.8600000000000003"/>
    <n v="14.64"/>
  </r>
  <r>
    <x v="5"/>
    <n v="46.36"/>
    <n v="5.1100000000000003"/>
    <n v="16.11"/>
  </r>
  <r>
    <x v="6"/>
    <n v="45.67"/>
    <n v="5.36"/>
    <n v="17.72"/>
  </r>
  <r>
    <x v="7"/>
    <n v="44.98"/>
    <n v="5.63"/>
    <n v="19.489999999999998"/>
  </r>
  <r>
    <x v="8"/>
    <n v="44.31"/>
    <n v="5.91"/>
    <n v="21.44"/>
  </r>
  <r>
    <x v="9"/>
    <n v="43.64"/>
    <n v="6.21"/>
    <n v="23.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470B3-843C-4C57-8CF6-96F94EE5E8D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4:E15" firstHeaderRow="0" firstDataRow="1" firstDataCol="1"/>
  <pivotFields count="4">
    <pivotField axis="axisRow" showAll="0">
      <items count="11">
        <item x="0"/>
        <item x="1"/>
        <item x="2"/>
        <item x="3"/>
        <item x="4"/>
        <item x="5"/>
        <item x="6"/>
        <item x="7"/>
        <item x="8"/>
        <item x="9"/>
        <item t="default"/>
      </items>
    </pivotField>
    <pivotField dataField="1" numFmtId="165" showAll="0"/>
    <pivotField dataField="1" numFmtId="165" showAll="0"/>
    <pivotField dataField="1" numFmtId="165"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 CAC (in units)" fld="1" baseField="0" baseItem="0"/>
    <dataField name=" ROAS (ratio)" fld="2" baseField="0" baseItem="0"/>
    <dataField name=" Social Media Engagement Rate (in units)" fld="3"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56FD3-447A-4AB8-860B-4E7F9844CF4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C46" firstHeaderRow="1" firstDataRow="1" firstDataCol="1"/>
  <pivotFields count="4">
    <pivotField axis="axisRow" showAll="0">
      <items count="11">
        <item h="1" x="0"/>
        <item x="1"/>
        <item h="1" x="2"/>
        <item h="1" x="3"/>
        <item h="1" x="4"/>
        <item x="5"/>
        <item h="1" x="6"/>
        <item h="1" x="7"/>
        <item h="1" x="8"/>
        <item x="9"/>
        <item t="default"/>
      </items>
    </pivotField>
    <pivotField numFmtId="165" showAll="0"/>
    <pivotField numFmtId="165" showAll="0"/>
    <pivotField dataField="1" numFmtId="165" showAll="0"/>
  </pivotFields>
  <rowFields count="1">
    <field x="0"/>
  </rowFields>
  <rowItems count="4">
    <i>
      <x v="1"/>
    </i>
    <i>
      <x v="5"/>
    </i>
    <i>
      <x v="9"/>
    </i>
    <i t="grand">
      <x/>
    </i>
  </rowItems>
  <colItems count="1">
    <i/>
  </colItems>
  <dataFields count="1">
    <dataField name="Sum of Social Media Engagement Rate (in unit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B7341-B5F8-459D-BA7E-4AECAB58B9E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5:C39" firstHeaderRow="1" firstDataRow="1" firstDataCol="1"/>
  <pivotFields count="4">
    <pivotField axis="axisRow" showAll="0">
      <items count="11">
        <item h="1" x="0"/>
        <item x="1"/>
        <item h="1" x="2"/>
        <item h="1" x="3"/>
        <item h="1" x="4"/>
        <item x="5"/>
        <item h="1" x="6"/>
        <item h="1" x="7"/>
        <item h="1" x="8"/>
        <item x="9"/>
        <item t="default"/>
      </items>
    </pivotField>
    <pivotField dataField="1" numFmtId="165" showAll="0"/>
    <pivotField numFmtId="165" showAll="0"/>
    <pivotField numFmtId="165" showAll="0"/>
  </pivotFields>
  <rowFields count="1">
    <field x="0"/>
  </rowFields>
  <rowItems count="4">
    <i>
      <x v="1"/>
    </i>
    <i>
      <x v="5"/>
    </i>
    <i>
      <x v="9"/>
    </i>
    <i t="grand">
      <x/>
    </i>
  </rowItems>
  <colItems count="1">
    <i/>
  </colItems>
  <dataFields count="1">
    <dataField name="Sum of CAC (in unit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330F1-FA36-4D02-B74E-7388682DEB3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8:C32" firstHeaderRow="1" firstDataRow="1" firstDataCol="1"/>
  <pivotFields count="4">
    <pivotField axis="axisRow" showAll="0">
      <items count="11">
        <item h="1" x="0"/>
        <item x="1"/>
        <item h="1" x="2"/>
        <item h="1" x="3"/>
        <item h="1" x="4"/>
        <item x="5"/>
        <item h="1" x="6"/>
        <item h="1" x="7"/>
        <item h="1" x="8"/>
        <item x="9"/>
        <item t="default"/>
      </items>
    </pivotField>
    <pivotField numFmtId="165" showAll="0"/>
    <pivotField dataField="1" numFmtId="165" showAll="0"/>
    <pivotField numFmtId="165" showAll="0"/>
  </pivotFields>
  <rowFields count="1">
    <field x="0"/>
  </rowFields>
  <rowItems count="4">
    <i>
      <x v="1"/>
    </i>
    <i>
      <x v="5"/>
    </i>
    <i>
      <x v="9"/>
    </i>
    <i t="grand">
      <x/>
    </i>
  </rowItems>
  <colItems count="1">
    <i/>
  </colItems>
  <dataFields count="1">
    <dataField name="Sum of ROAS (ratio)"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2152050-4EB9-4363-89AA-6B7EB0D265F6}" sourceName="Quarter">
  <pivotTables>
    <pivotTable tabId="4" name="PivotTable3"/>
  </pivotTables>
  <data>
    <tabular pivotCacheId="1168840317">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AC564837-A5E9-4E80-B98A-22334C918467}"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E3721B-771F-4E8A-9DC2-919FC98A9C60}" name="Table3567" displayName="Table3567" ref="A1:D11" totalsRowShown="0" headerRowDxfId="5" dataDxfId="4" dataCellStyle="Comma">
  <autoFilter ref="A1:D11" xr:uid="{583BCF46-B88C-49C9-8A9A-2BDBA1B92663}"/>
  <tableColumns count="4">
    <tableColumn id="1" xr3:uid="{D814B3CE-A5B0-48FB-848A-33D88B54BCB2}" name="Quarter" dataDxfId="3"/>
    <tableColumn id="2" xr3:uid="{E0C6965E-3E1B-4405-B9D4-7DFE12767241}" name="CAC (in units)" dataDxfId="2" dataCellStyle="Comma"/>
    <tableColumn id="3" xr3:uid="{F40078ED-A5D4-4A76-8751-B8451A0B73E8}" name="ROAS (ratio)" dataDxfId="1" dataCellStyle="Comma"/>
    <tableColumn id="4" xr3:uid="{E69A5424-0849-4300-A7D0-E3F8ED0547F1}" name="Social Media Engagement Rate (in units)" dataDxfId="0"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2029B-21B3-4778-A3D2-DC025A0E11BA}">
  <dimension ref="A1:E13"/>
  <sheetViews>
    <sheetView showGridLines="0" zoomScale="175" zoomScaleNormal="175" workbookViewId="0">
      <selection sqref="A1:D11"/>
    </sheetView>
  </sheetViews>
  <sheetFormatPr defaultRowHeight="14.4" x14ac:dyDescent="0.3"/>
  <cols>
    <col min="2" max="2" width="18.44140625" customWidth="1"/>
    <col min="3" max="3" width="13.44140625" customWidth="1"/>
    <col min="4" max="4" width="27.33203125" customWidth="1"/>
  </cols>
  <sheetData>
    <row r="1" spans="1:5" s="2" customFormat="1" ht="28.8" x14ac:dyDescent="0.3">
      <c r="A1" s="1" t="s">
        <v>0</v>
      </c>
      <c r="B1" s="1" t="s">
        <v>1</v>
      </c>
      <c r="C1" s="1" t="s">
        <v>2</v>
      </c>
      <c r="D1" s="1" t="s">
        <v>3</v>
      </c>
    </row>
    <row r="2" spans="1:5" x14ac:dyDescent="0.3">
      <c r="A2" s="3" t="s">
        <v>4</v>
      </c>
      <c r="B2" s="4">
        <v>50</v>
      </c>
      <c r="C2" s="4">
        <v>4</v>
      </c>
      <c r="D2" s="4">
        <v>10</v>
      </c>
      <c r="E2" s="2"/>
    </row>
    <row r="3" spans="1:5" x14ac:dyDescent="0.3">
      <c r="A3" s="3" t="s">
        <v>5</v>
      </c>
      <c r="B3" s="4">
        <v>49.25</v>
      </c>
      <c r="C3" s="4">
        <v>4.2</v>
      </c>
      <c r="D3" s="4">
        <v>11</v>
      </c>
      <c r="E3" s="2"/>
    </row>
    <row r="4" spans="1:5" x14ac:dyDescent="0.3">
      <c r="A4" s="3" t="s">
        <v>6</v>
      </c>
      <c r="B4" s="4">
        <v>48.51</v>
      </c>
      <c r="C4" s="4">
        <v>4.41</v>
      </c>
      <c r="D4" s="4">
        <v>12.1</v>
      </c>
      <c r="E4" s="2"/>
    </row>
    <row r="5" spans="1:5" x14ac:dyDescent="0.3">
      <c r="A5" s="3" t="s">
        <v>7</v>
      </c>
      <c r="B5" s="4">
        <v>47.78</v>
      </c>
      <c r="C5" s="4">
        <v>4.63</v>
      </c>
      <c r="D5" s="4">
        <v>13.31</v>
      </c>
      <c r="E5" s="2"/>
    </row>
    <row r="6" spans="1:5" x14ac:dyDescent="0.3">
      <c r="A6" s="3" t="s">
        <v>8</v>
      </c>
      <c r="B6" s="4">
        <v>47.07</v>
      </c>
      <c r="C6" s="4">
        <v>4.8600000000000003</v>
      </c>
      <c r="D6" s="4">
        <v>14.64</v>
      </c>
      <c r="E6" s="2"/>
    </row>
    <row r="7" spans="1:5" x14ac:dyDescent="0.3">
      <c r="A7" s="3" t="s">
        <v>9</v>
      </c>
      <c r="B7" s="4">
        <v>46.36</v>
      </c>
      <c r="C7" s="4">
        <v>5.1100000000000003</v>
      </c>
      <c r="D7" s="4">
        <v>16.11</v>
      </c>
      <c r="E7" s="2"/>
    </row>
    <row r="8" spans="1:5" x14ac:dyDescent="0.3">
      <c r="A8" s="3" t="s">
        <v>10</v>
      </c>
      <c r="B8" s="4">
        <v>45.67</v>
      </c>
      <c r="C8" s="4">
        <v>5.36</v>
      </c>
      <c r="D8" s="4">
        <v>17.72</v>
      </c>
      <c r="E8" s="2"/>
    </row>
    <row r="9" spans="1:5" x14ac:dyDescent="0.3">
      <c r="A9" s="3" t="s">
        <v>11</v>
      </c>
      <c r="B9" s="4">
        <v>44.98</v>
      </c>
      <c r="C9" s="4">
        <v>5.63</v>
      </c>
      <c r="D9" s="4">
        <v>19.489999999999998</v>
      </c>
      <c r="E9" s="2"/>
    </row>
    <row r="10" spans="1:5" x14ac:dyDescent="0.3">
      <c r="A10" s="3" t="s">
        <v>12</v>
      </c>
      <c r="B10" s="4">
        <v>44.31</v>
      </c>
      <c r="C10" s="4">
        <v>5.91</v>
      </c>
      <c r="D10" s="4">
        <v>21.44</v>
      </c>
      <c r="E10" s="2"/>
    </row>
    <row r="11" spans="1:5" x14ac:dyDescent="0.3">
      <c r="A11" s="3" t="s">
        <v>13</v>
      </c>
      <c r="B11" s="4">
        <v>43.64</v>
      </c>
      <c r="C11" s="4">
        <v>6.21</v>
      </c>
      <c r="D11" s="4">
        <v>23.58</v>
      </c>
      <c r="E11" s="2"/>
    </row>
    <row r="12" spans="1:5" x14ac:dyDescent="0.3">
      <c r="E12" s="2"/>
    </row>
    <row r="13" spans="1:5" x14ac:dyDescent="0.3">
      <c r="E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9E98-C469-444C-A88A-D80672E7E1B0}">
  <dimension ref="B2:F15"/>
  <sheetViews>
    <sheetView showGridLines="0" tabSelected="1" zoomScale="150" zoomScaleNormal="150" workbookViewId="0">
      <selection activeCell="H12" sqref="H12"/>
    </sheetView>
  </sheetViews>
  <sheetFormatPr defaultRowHeight="14.4" x14ac:dyDescent="0.3"/>
  <cols>
    <col min="2" max="2" width="12.5546875" bestFit="1" customWidth="1"/>
    <col min="3" max="3" width="19" bestFit="1" customWidth="1"/>
    <col min="4" max="4" width="18" bestFit="1" customWidth="1"/>
    <col min="5" max="5" width="42.109375" bestFit="1" customWidth="1"/>
  </cols>
  <sheetData>
    <row r="2" spans="2:6" ht="18" x14ac:dyDescent="0.35">
      <c r="B2" s="16" t="s">
        <v>19</v>
      </c>
      <c r="C2" s="16"/>
      <c r="D2" s="16"/>
      <c r="E2" s="16"/>
      <c r="F2" s="8"/>
    </row>
    <row r="4" spans="2:6" x14ac:dyDescent="0.3">
      <c r="B4" s="5" t="s">
        <v>15</v>
      </c>
      <c r="C4" t="s">
        <v>16</v>
      </c>
      <c r="D4" t="s">
        <v>17</v>
      </c>
      <c r="E4" t="s">
        <v>18</v>
      </c>
    </row>
    <row r="5" spans="2:6" x14ac:dyDescent="0.3">
      <c r="B5" s="6" t="s">
        <v>4</v>
      </c>
      <c r="C5" s="7">
        <v>50</v>
      </c>
      <c r="D5" s="7">
        <v>4</v>
      </c>
      <c r="E5" s="7">
        <v>10</v>
      </c>
    </row>
    <row r="6" spans="2:6" x14ac:dyDescent="0.3">
      <c r="B6" s="6" t="s">
        <v>5</v>
      </c>
      <c r="C6" s="7">
        <v>49.25</v>
      </c>
      <c r="D6" s="7">
        <v>4.2</v>
      </c>
      <c r="E6" s="7">
        <v>11</v>
      </c>
    </row>
    <row r="7" spans="2:6" x14ac:dyDescent="0.3">
      <c r="B7" s="6" t="s">
        <v>6</v>
      </c>
      <c r="C7" s="7">
        <v>48.51</v>
      </c>
      <c r="D7" s="7">
        <v>4.41</v>
      </c>
      <c r="E7" s="7">
        <v>12.1</v>
      </c>
    </row>
    <row r="8" spans="2:6" x14ac:dyDescent="0.3">
      <c r="B8" s="6" t="s">
        <v>7</v>
      </c>
      <c r="C8" s="7">
        <v>47.78</v>
      </c>
      <c r="D8" s="7">
        <v>4.63</v>
      </c>
      <c r="E8" s="7">
        <v>13.31</v>
      </c>
    </row>
    <row r="9" spans="2:6" x14ac:dyDescent="0.3">
      <c r="B9" s="6" t="s">
        <v>8</v>
      </c>
      <c r="C9" s="7">
        <v>47.07</v>
      </c>
      <c r="D9" s="7">
        <v>4.8600000000000003</v>
      </c>
      <c r="E9" s="7">
        <v>14.64</v>
      </c>
    </row>
    <row r="10" spans="2:6" x14ac:dyDescent="0.3">
      <c r="B10" s="6" t="s">
        <v>9</v>
      </c>
      <c r="C10" s="7">
        <v>46.36</v>
      </c>
      <c r="D10" s="7">
        <v>5.1100000000000003</v>
      </c>
      <c r="E10" s="7">
        <v>16.11</v>
      </c>
    </row>
    <row r="11" spans="2:6" x14ac:dyDescent="0.3">
      <c r="B11" s="6" t="s">
        <v>10</v>
      </c>
      <c r="C11" s="7">
        <v>45.67</v>
      </c>
      <c r="D11" s="7">
        <v>5.36</v>
      </c>
      <c r="E11" s="7">
        <v>17.72</v>
      </c>
    </row>
    <row r="12" spans="2:6" x14ac:dyDescent="0.3">
      <c r="B12" s="6" t="s">
        <v>11</v>
      </c>
      <c r="C12" s="7">
        <v>44.98</v>
      </c>
      <c r="D12" s="7">
        <v>5.63</v>
      </c>
      <c r="E12" s="7">
        <v>19.489999999999998</v>
      </c>
    </row>
    <row r="13" spans="2:6" x14ac:dyDescent="0.3">
      <c r="B13" s="6" t="s">
        <v>12</v>
      </c>
      <c r="C13" s="7">
        <v>44.31</v>
      </c>
      <c r="D13" s="7">
        <v>5.91</v>
      </c>
      <c r="E13" s="7">
        <v>21.44</v>
      </c>
    </row>
    <row r="14" spans="2:6" x14ac:dyDescent="0.3">
      <c r="B14" s="6" t="s">
        <v>13</v>
      </c>
      <c r="C14" s="7">
        <v>43.64</v>
      </c>
      <c r="D14" s="7">
        <v>6.21</v>
      </c>
      <c r="E14" s="7">
        <v>23.58</v>
      </c>
    </row>
    <row r="15" spans="2:6" x14ac:dyDescent="0.3">
      <c r="B15" s="6" t="s">
        <v>14</v>
      </c>
      <c r="C15" s="7">
        <v>467.57</v>
      </c>
      <c r="D15" s="7">
        <v>50.32</v>
      </c>
      <c r="E15" s="7">
        <v>159.38999999999999</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16FF-A7D8-4ADE-A164-6B12757B2FAA}">
  <dimension ref="B2:E8"/>
  <sheetViews>
    <sheetView showGridLines="0" zoomScale="240" zoomScaleNormal="240" workbookViewId="0">
      <selection activeCell="B10" sqref="B10"/>
    </sheetView>
  </sheetViews>
  <sheetFormatPr defaultRowHeight="14.4" x14ac:dyDescent="0.3"/>
  <cols>
    <col min="2" max="2" width="32" bestFit="1" customWidth="1"/>
    <col min="3" max="3" width="12.6640625" customWidth="1"/>
    <col min="4" max="4" width="11.109375" customWidth="1"/>
    <col min="5" max="5" width="14.5546875" customWidth="1"/>
  </cols>
  <sheetData>
    <row r="2" spans="2:5" x14ac:dyDescent="0.3">
      <c r="B2" s="17" t="s">
        <v>20</v>
      </c>
      <c r="C2" s="17"/>
      <c r="D2" s="17"/>
      <c r="E2" s="17"/>
    </row>
    <row r="3" spans="2:5" x14ac:dyDescent="0.3">
      <c r="B3" s="9"/>
      <c r="C3" s="9"/>
      <c r="D3" s="9"/>
      <c r="E3" s="9"/>
    </row>
    <row r="4" spans="2:5" x14ac:dyDescent="0.3">
      <c r="B4" s="9"/>
      <c r="C4" s="10" t="s">
        <v>5</v>
      </c>
      <c r="D4" s="10" t="s">
        <v>9</v>
      </c>
      <c r="E4" s="10" t="s">
        <v>13</v>
      </c>
    </row>
    <row r="5" spans="2:5" x14ac:dyDescent="0.3">
      <c r="B5" s="11" t="s">
        <v>21</v>
      </c>
      <c r="C5" s="13">
        <f>VLOOKUP(C$4,Table3567[#All],2,FALSE)</f>
        <v>49.25</v>
      </c>
      <c r="D5" s="13">
        <f>VLOOKUP(D$4,Table3567[#All],2,FALSE)</f>
        <v>46.36</v>
      </c>
      <c r="E5" s="13">
        <f>VLOOKUP(E$4,Table3567[#All],2,FALSE)</f>
        <v>43.64</v>
      </c>
    </row>
    <row r="6" spans="2:5" x14ac:dyDescent="0.3">
      <c r="B6" s="11" t="s">
        <v>22</v>
      </c>
      <c r="C6" s="14">
        <f>VLOOKUP(C$4,Table3567[#All],3,FALSE)</f>
        <v>4.2</v>
      </c>
      <c r="D6" s="14">
        <f>VLOOKUP(D$4,Table3567[#All],3,FALSE)</f>
        <v>5.1100000000000003</v>
      </c>
      <c r="E6" s="14">
        <f>VLOOKUP(E$4,Table3567[#All],3,FALSE)</f>
        <v>6.21</v>
      </c>
    </row>
    <row r="7" spans="2:5" x14ac:dyDescent="0.3">
      <c r="B7" s="11" t="s">
        <v>23</v>
      </c>
      <c r="C7" s="14">
        <f>VLOOKUP(C$4,Table3567[#All],4,FALSE)</f>
        <v>11</v>
      </c>
      <c r="D7" s="14">
        <f>VLOOKUP(D$4,Table3567[#All],4,FALSE)</f>
        <v>16.11</v>
      </c>
      <c r="E7" s="14">
        <f>VLOOKUP(E$4,Table3567[#All],4,FALSE)</f>
        <v>23.58</v>
      </c>
    </row>
    <row r="8" spans="2:5" x14ac:dyDescent="0.3">
      <c r="B8" s="15"/>
      <c r="C8" s="12"/>
      <c r="D8" s="12"/>
      <c r="E8" s="12"/>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7573-7D7E-4AF0-BE50-78C7AC6E8641}">
  <dimension ref="B2:L46"/>
  <sheetViews>
    <sheetView showGridLines="0" zoomScale="90" zoomScaleNormal="90" workbookViewId="0">
      <selection activeCell="N28" sqref="N28"/>
    </sheetView>
  </sheetViews>
  <sheetFormatPr defaultColWidth="13.5546875" defaultRowHeight="14.4" x14ac:dyDescent="0.3"/>
  <cols>
    <col min="2" max="2" width="12.5546875" bestFit="1" customWidth="1"/>
    <col min="3" max="3" width="42.109375" bestFit="1" customWidth="1"/>
  </cols>
  <sheetData>
    <row r="2" spans="2:12" x14ac:dyDescent="0.3">
      <c r="B2" s="18" t="s">
        <v>24</v>
      </c>
      <c r="C2" s="18"/>
      <c r="D2" s="18"/>
      <c r="E2" s="18"/>
      <c r="F2" s="18"/>
      <c r="G2" s="18"/>
      <c r="H2" s="18"/>
      <c r="I2" s="18"/>
      <c r="J2" s="18"/>
      <c r="K2" s="18"/>
      <c r="L2" s="18"/>
    </row>
    <row r="3" spans="2:12" x14ac:dyDescent="0.3">
      <c r="B3" s="18"/>
      <c r="C3" s="18"/>
      <c r="D3" s="18"/>
      <c r="E3" s="18"/>
      <c r="F3" s="18"/>
      <c r="G3" s="18"/>
      <c r="H3" s="18"/>
      <c r="I3" s="18"/>
      <c r="J3" s="18"/>
      <c r="K3" s="18"/>
      <c r="L3" s="18"/>
    </row>
    <row r="28" spans="2:5" x14ac:dyDescent="0.3">
      <c r="B28" s="5" t="s">
        <v>25</v>
      </c>
      <c r="C28" t="s">
        <v>26</v>
      </c>
    </row>
    <row r="29" spans="2:5" x14ac:dyDescent="0.3">
      <c r="B29" s="6" t="s">
        <v>5</v>
      </c>
      <c r="C29" s="7">
        <v>4.2</v>
      </c>
    </row>
    <row r="30" spans="2:5" x14ac:dyDescent="0.3">
      <c r="B30" s="6" t="s">
        <v>9</v>
      </c>
      <c r="C30" s="7">
        <v>5.1100000000000003</v>
      </c>
    </row>
    <row r="31" spans="2:5" x14ac:dyDescent="0.3">
      <c r="B31" s="6" t="s">
        <v>13</v>
      </c>
      <c r="C31" s="7">
        <v>6.21</v>
      </c>
    </row>
    <row r="32" spans="2:5" x14ac:dyDescent="0.3">
      <c r="B32" s="6" t="s">
        <v>14</v>
      </c>
      <c r="C32" s="7">
        <v>15.52</v>
      </c>
      <c r="E32">
        <f>GETPIVOTDATA("ROAS (ratio)",$B$28)</f>
        <v>15.52</v>
      </c>
    </row>
    <row r="35" spans="2:5" x14ac:dyDescent="0.3">
      <c r="B35" s="5" t="s">
        <v>25</v>
      </c>
      <c r="C35" t="s">
        <v>27</v>
      </c>
    </row>
    <row r="36" spans="2:5" x14ac:dyDescent="0.3">
      <c r="B36" s="6" t="s">
        <v>5</v>
      </c>
      <c r="C36" s="7">
        <v>49.25</v>
      </c>
    </row>
    <row r="37" spans="2:5" x14ac:dyDescent="0.3">
      <c r="B37" s="6" t="s">
        <v>9</v>
      </c>
      <c r="C37" s="7">
        <v>46.36</v>
      </c>
    </row>
    <row r="38" spans="2:5" x14ac:dyDescent="0.3">
      <c r="B38" s="6" t="s">
        <v>13</v>
      </c>
      <c r="C38" s="7">
        <v>43.64</v>
      </c>
    </row>
    <row r="39" spans="2:5" x14ac:dyDescent="0.3">
      <c r="B39" s="6" t="s">
        <v>14</v>
      </c>
      <c r="C39" s="7">
        <v>139.25</v>
      </c>
      <c r="E39">
        <f>GETPIVOTDATA("CAC (in units)",$B$35)</f>
        <v>139.25</v>
      </c>
    </row>
    <row r="42" spans="2:5" x14ac:dyDescent="0.3">
      <c r="B42" s="5" t="s">
        <v>25</v>
      </c>
      <c r="C42" t="s">
        <v>28</v>
      </c>
    </row>
    <row r="43" spans="2:5" x14ac:dyDescent="0.3">
      <c r="B43" s="6" t="s">
        <v>5</v>
      </c>
      <c r="C43" s="7">
        <v>11</v>
      </c>
    </row>
    <row r="44" spans="2:5" x14ac:dyDescent="0.3">
      <c r="B44" s="6" t="s">
        <v>9</v>
      </c>
      <c r="C44" s="7">
        <v>16.11</v>
      </c>
    </row>
    <row r="45" spans="2:5" x14ac:dyDescent="0.3">
      <c r="B45" s="6" t="s">
        <v>13</v>
      </c>
      <c r="C45" s="7">
        <v>23.58</v>
      </c>
    </row>
    <row r="46" spans="2:5" x14ac:dyDescent="0.3">
      <c r="B46" s="6" t="s">
        <v>14</v>
      </c>
      <c r="C46" s="7">
        <v>50.69</v>
      </c>
      <c r="E46">
        <f>GETPIVOTDATA("Social Media Engagement Rate (in units)",$B$42)</f>
        <v>50.69</v>
      </c>
    </row>
  </sheetData>
  <mergeCells count="1">
    <mergeCell ref="B2:L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CMO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2024-05-14T17:49:33Z</dcterms:created>
  <dcterms:modified xsi:type="dcterms:W3CDTF">2024-05-27T06:01:02Z</dcterms:modified>
</cp:coreProperties>
</file>