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SM\CXO_Projects\"/>
    </mc:Choice>
  </mc:AlternateContent>
  <xr:revisionPtr revIDLastSave="0" documentId="13_ncr:1_{98EDFFFA-0A69-4B00-AB83-652A71B5C0DB}" xr6:coauthVersionLast="47" xr6:coauthVersionMax="47" xr10:uidLastSave="{00000000-0000-0000-0000-000000000000}"/>
  <bookViews>
    <workbookView xWindow="-108" yWindow="-108" windowWidth="23256" windowHeight="12456" activeTab="1" xr2:uid="{6220CA46-0113-4353-9436-989F9B552728}"/>
  </bookViews>
  <sheets>
    <sheet name="CCO" sheetId="1" r:id="rId1"/>
    <sheet name="Pivot Table" sheetId="2" r:id="rId2"/>
    <sheet name="Scorecard" sheetId="3" r:id="rId3"/>
    <sheet name="Dashboard" sheetId="5" r:id="rId4"/>
  </sheets>
  <definedNames>
    <definedName name="Slicer_Quarter">#N/A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3" l="1"/>
  <c r="D7" i="3"/>
  <c r="C7" i="3"/>
  <c r="E6" i="3"/>
  <c r="D6" i="3"/>
  <c r="C6" i="3"/>
  <c r="E5" i="3"/>
  <c r="D5" i="3"/>
  <c r="C5" i="3"/>
  <c r="E60" i="5"/>
  <c r="E83" i="5"/>
  <c r="E105" i="5"/>
</calcChain>
</file>

<file path=xl/sharedStrings.xml><?xml version="1.0" encoding="utf-8"?>
<sst xmlns="http://schemas.openxmlformats.org/spreadsheetml/2006/main" count="77" uniqueCount="29">
  <si>
    <t>Quarter</t>
  </si>
  <si>
    <t>NPS</t>
  </si>
  <si>
    <t>CSAT (%)</t>
  </si>
  <si>
    <t>Customer Support Response Time (hours)</t>
  </si>
  <si>
    <t>2022-Q1</t>
  </si>
  <si>
    <t>2022-Q2</t>
  </si>
  <si>
    <t>2022-Q3</t>
  </si>
  <si>
    <t>2022-Q4</t>
  </si>
  <si>
    <t>2023-Q1</t>
  </si>
  <si>
    <t>2023-Q2</t>
  </si>
  <si>
    <t>2023-Q3</t>
  </si>
  <si>
    <t>2023-Q4</t>
  </si>
  <si>
    <t>2024-Q1</t>
  </si>
  <si>
    <t>2024-Q2</t>
  </si>
  <si>
    <t>Grand Total</t>
  </si>
  <si>
    <t xml:space="preserve"> Quarter</t>
  </si>
  <si>
    <t xml:space="preserve"> NPS</t>
  </si>
  <si>
    <t xml:space="preserve"> CSAT (%)</t>
  </si>
  <si>
    <t xml:space="preserve"> Customer Support Response Time (hours)</t>
  </si>
  <si>
    <t>Pivot CCO Dashboard</t>
  </si>
  <si>
    <t>CCO Performance Scorecard</t>
  </si>
  <si>
    <t>Net Promoter Score (NPS)</t>
  </si>
  <si>
    <t>Customer Satisfaction Score (CSAT)</t>
  </si>
  <si>
    <t>Castomer Support Response Time</t>
  </si>
  <si>
    <t>Row Labels</t>
  </si>
  <si>
    <t>Sum of CSAT (%)</t>
  </si>
  <si>
    <t>Sum of NPS</t>
  </si>
  <si>
    <t>Sum of Customer Support Response Time (hours)</t>
  </si>
  <si>
    <t>CCO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</si>
</sst>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
    <numFmt numFmtId="165" formatCode="_(&quot;$&quot;* #,##0_);_(&quot;$&quot;* \(#,##0\);_(&quot;$&quot;*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b/>
      <sz val="18"/>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00B0F0"/>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6">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4" fontId="0" fillId="0" borderId="0" xfId="2" applyNumberFormat="1" applyFont="1" applyAlignment="1">
      <alignment vertical="center"/>
    </xf>
    <xf numFmtId="0" fontId="0" fillId="0" borderId="0" xfId="0" applyAlignment="1">
      <alignment horizontal="left"/>
    </xf>
    <xf numFmtId="9" fontId="0" fillId="0" borderId="0" xfId="0" applyNumberFormat="1"/>
    <xf numFmtId="0" fontId="3" fillId="0" borderId="0" xfId="0" applyFont="1"/>
    <xf numFmtId="9" fontId="3" fillId="0" borderId="0" xfId="2" applyFont="1"/>
    <xf numFmtId="0" fontId="2" fillId="2" borderId="0" xfId="0" applyFont="1" applyFill="1"/>
    <xf numFmtId="165" fontId="3" fillId="2" borderId="0" xfId="1" applyNumberFormat="1" applyFont="1" applyFill="1"/>
    <xf numFmtId="0" fontId="2" fillId="3" borderId="0" xfId="0" applyFont="1" applyFill="1" applyAlignment="1">
      <alignment horizontal="center"/>
    </xf>
    <xf numFmtId="0" fontId="2" fillId="3" borderId="0" xfId="0" applyFont="1" applyFill="1"/>
    <xf numFmtId="0" fontId="0" fillId="3" borderId="0" xfId="0" applyFill="1"/>
    <xf numFmtId="0" fontId="5" fillId="2" borderId="0" xfId="0" applyFont="1" applyFill="1" applyBorder="1" applyAlignment="1"/>
    <xf numFmtId="0" fontId="0" fillId="2" borderId="0" xfId="0" applyFill="1" applyBorder="1"/>
    <xf numFmtId="0" fontId="0" fillId="2" borderId="0" xfId="0" applyFill="1" applyBorder="1" applyAlignment="1">
      <alignment horizontal="left"/>
    </xf>
    <xf numFmtId="0" fontId="0" fillId="2" borderId="0" xfId="0" applyNumberFormat="1" applyFill="1" applyBorder="1"/>
    <xf numFmtId="9" fontId="0" fillId="2" borderId="0" xfId="2" applyFont="1" applyFill="1" applyBorder="1"/>
    <xf numFmtId="43" fontId="0" fillId="2" borderId="0" xfId="3" applyFont="1" applyFill="1" applyBorder="1"/>
    <xf numFmtId="0" fontId="3" fillId="2" borderId="0" xfId="0" applyFont="1" applyFill="1" applyBorder="1" applyAlignment="1">
      <alignment horizontal="left"/>
    </xf>
    <xf numFmtId="9" fontId="3" fillId="2" borderId="0" xfId="0" applyNumberFormat="1" applyFont="1" applyFill="1" applyBorder="1"/>
    <xf numFmtId="165" fontId="3" fillId="2" borderId="0" xfId="0" applyNumberFormat="1" applyFont="1" applyFill="1" applyBorder="1"/>
    <xf numFmtId="0" fontId="4" fillId="3" borderId="0" xfId="0" applyFont="1" applyFill="1" applyAlignment="1">
      <alignment horizontal="center"/>
    </xf>
    <xf numFmtId="0" fontId="2" fillId="3" borderId="0" xfId="0" applyFont="1" applyFill="1" applyAlignment="1">
      <alignment horizontal="center"/>
    </xf>
    <xf numFmtId="0" fontId="5" fillId="4" borderId="0" xfId="0" applyFont="1" applyFill="1" applyBorder="1" applyAlignment="1">
      <alignment horizontal="center"/>
    </xf>
  </cellXfs>
  <cellStyles count="4">
    <cellStyle name="Comma" xfId="3" builtinId="3"/>
    <cellStyle name="Currency" xfId="1" builtinId="4"/>
    <cellStyle name="Normal" xfId="0" builtinId="0"/>
    <cellStyle name="Percent" xfId="2" builtinId="5"/>
  </cellStyles>
  <dxfs count="27">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4"/>
        </patternFill>
      </fill>
    </dxf>
    <dxf>
      <fill>
        <patternFill patternType="solid">
          <bgColor theme="4"/>
        </patternFill>
      </fill>
    </dxf>
    <dxf>
      <numFmt numFmtId="13" formatCode="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[CCO_Performance_Scorecard_Pivot_Dashboard.xlsx]Dashboard!PivotTable1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Dashboard!$C$49</c:f>
              <c:strCache>
                <c:ptCount val="1"/>
                <c:pt idx="0">
                  <c:v>Total</c:v>
                </c:pt>
              </c:strCache>
            </c:strRef>
          </c:tx>
          <c:spPr>
            <a:solidFill>
              <a:schemeClr val="accent1"/>
            </a:solidFill>
            <a:ln>
              <a:noFill/>
            </a:ln>
            <a:effectLst/>
          </c:spPr>
          <c:invertIfNegative val="0"/>
          <c:cat>
            <c:strRef>
              <c:f>Dashboard!$B$50:$B$60</c:f>
              <c:strCache>
                <c:ptCount val="10"/>
                <c:pt idx="0">
                  <c:v>2022-Q1</c:v>
                </c:pt>
                <c:pt idx="1">
                  <c:v>2022-Q2</c:v>
                </c:pt>
                <c:pt idx="2">
                  <c:v>2022-Q3</c:v>
                </c:pt>
                <c:pt idx="3">
                  <c:v>2022-Q4</c:v>
                </c:pt>
                <c:pt idx="4">
                  <c:v>2023-Q1</c:v>
                </c:pt>
                <c:pt idx="5">
                  <c:v>2023-Q2</c:v>
                </c:pt>
                <c:pt idx="6">
                  <c:v>2023-Q3</c:v>
                </c:pt>
                <c:pt idx="7">
                  <c:v>2023-Q4</c:v>
                </c:pt>
                <c:pt idx="8">
                  <c:v>2024-Q1</c:v>
                </c:pt>
                <c:pt idx="9">
                  <c:v>2024-Q2</c:v>
                </c:pt>
              </c:strCache>
            </c:strRef>
          </c:cat>
          <c:val>
            <c:numRef>
              <c:f>Dashboard!$C$50:$C$60</c:f>
              <c:numCache>
                <c:formatCode>General</c:formatCode>
                <c:ptCount val="10"/>
                <c:pt idx="0">
                  <c:v>0.8</c:v>
                </c:pt>
                <c:pt idx="1">
                  <c:v>0.81</c:v>
                </c:pt>
                <c:pt idx="2">
                  <c:v>0.82</c:v>
                </c:pt>
                <c:pt idx="3">
                  <c:v>0.83</c:v>
                </c:pt>
                <c:pt idx="4">
                  <c:v>0.84</c:v>
                </c:pt>
                <c:pt idx="5">
                  <c:v>0.85</c:v>
                </c:pt>
                <c:pt idx="6">
                  <c:v>0.86</c:v>
                </c:pt>
                <c:pt idx="7">
                  <c:v>0.87</c:v>
                </c:pt>
                <c:pt idx="8">
                  <c:v>0.88</c:v>
                </c:pt>
                <c:pt idx="9">
                  <c:v>0.89</c:v>
                </c:pt>
              </c:numCache>
            </c:numRef>
          </c:val>
          <c:extLst>
            <c:ext xmlns:c16="http://schemas.microsoft.com/office/drawing/2014/chart" uri="{C3380CC4-5D6E-409C-BE32-E72D297353CC}">
              <c16:uniqueId val="{00000000-8A41-41AF-916A-DDC272B9A1F6}"/>
            </c:ext>
          </c:extLst>
        </c:ser>
        <c:dLbls>
          <c:showLegendKey val="0"/>
          <c:showVal val="0"/>
          <c:showCatName val="0"/>
          <c:showSerName val="0"/>
          <c:showPercent val="0"/>
          <c:showBubbleSize val="0"/>
        </c:dLbls>
        <c:gapWidth val="219"/>
        <c:overlap val="-27"/>
        <c:axId val="804723583"/>
        <c:axId val="804723999"/>
      </c:barChart>
      <c:catAx>
        <c:axId val="80472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23999"/>
        <c:crosses val="autoZero"/>
        <c:auto val="1"/>
        <c:lblAlgn val="ctr"/>
        <c:lblOffset val="100"/>
        <c:noMultiLvlLbl val="0"/>
      </c:catAx>
      <c:valAx>
        <c:axId val="80472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2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[CCO_Performance_Scorecard_Pivot_Dashboard.xlsx]Dashboard!PivotTable2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Dashboard!$C$72</c:f>
              <c:strCache>
                <c:ptCount val="1"/>
                <c:pt idx="0">
                  <c:v>Total</c:v>
                </c:pt>
              </c:strCache>
            </c:strRef>
          </c:tx>
          <c:spPr>
            <a:solidFill>
              <a:schemeClr val="accent1"/>
            </a:solidFill>
            <a:ln>
              <a:noFill/>
            </a:ln>
            <a:effectLst/>
          </c:spPr>
          <c:invertIfNegative val="0"/>
          <c:cat>
            <c:strRef>
              <c:f>Dashboard!$B$73:$B$83</c:f>
              <c:strCache>
                <c:ptCount val="10"/>
                <c:pt idx="0">
                  <c:v>2022-Q1</c:v>
                </c:pt>
                <c:pt idx="1">
                  <c:v>2022-Q2</c:v>
                </c:pt>
                <c:pt idx="2">
                  <c:v>2022-Q3</c:v>
                </c:pt>
                <c:pt idx="3">
                  <c:v>2022-Q4</c:v>
                </c:pt>
                <c:pt idx="4">
                  <c:v>2023-Q1</c:v>
                </c:pt>
                <c:pt idx="5">
                  <c:v>2023-Q2</c:v>
                </c:pt>
                <c:pt idx="6">
                  <c:v>2023-Q3</c:v>
                </c:pt>
                <c:pt idx="7">
                  <c:v>2023-Q4</c:v>
                </c:pt>
                <c:pt idx="8">
                  <c:v>2024-Q1</c:v>
                </c:pt>
                <c:pt idx="9">
                  <c:v>2024-Q2</c:v>
                </c:pt>
              </c:strCache>
            </c:strRef>
          </c:cat>
          <c:val>
            <c:numRef>
              <c:f>Dashboard!$C$73:$C$83</c:f>
              <c:numCache>
                <c:formatCode>General</c:formatCode>
                <c:ptCount val="10"/>
                <c:pt idx="0">
                  <c:v>0.7</c:v>
                </c:pt>
                <c:pt idx="1">
                  <c:v>0.72</c:v>
                </c:pt>
                <c:pt idx="2">
                  <c:v>0.74</c:v>
                </c:pt>
                <c:pt idx="3">
                  <c:v>0.76</c:v>
                </c:pt>
                <c:pt idx="4">
                  <c:v>0.78</c:v>
                </c:pt>
                <c:pt idx="5">
                  <c:v>0.8</c:v>
                </c:pt>
                <c:pt idx="6">
                  <c:v>0.82</c:v>
                </c:pt>
                <c:pt idx="7">
                  <c:v>0.84</c:v>
                </c:pt>
                <c:pt idx="8">
                  <c:v>0.86</c:v>
                </c:pt>
                <c:pt idx="9">
                  <c:v>0.88</c:v>
                </c:pt>
              </c:numCache>
            </c:numRef>
          </c:val>
          <c:extLst>
            <c:ext xmlns:c16="http://schemas.microsoft.com/office/drawing/2014/chart" uri="{C3380CC4-5D6E-409C-BE32-E72D297353CC}">
              <c16:uniqueId val="{00000000-D691-47FD-B44F-F180F232FCC2}"/>
            </c:ext>
          </c:extLst>
        </c:ser>
        <c:dLbls>
          <c:showLegendKey val="0"/>
          <c:showVal val="0"/>
          <c:showCatName val="0"/>
          <c:showSerName val="0"/>
          <c:showPercent val="0"/>
          <c:showBubbleSize val="0"/>
        </c:dLbls>
        <c:gapWidth val="219"/>
        <c:overlap val="-27"/>
        <c:axId val="536402927"/>
        <c:axId val="536402511"/>
      </c:barChart>
      <c:catAx>
        <c:axId val="53640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02511"/>
        <c:crosses val="autoZero"/>
        <c:auto val="1"/>
        <c:lblAlgn val="ctr"/>
        <c:lblOffset val="100"/>
        <c:noMultiLvlLbl val="0"/>
      </c:catAx>
      <c:valAx>
        <c:axId val="53640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0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[CCO_Performance_Scorecard_Pivot_Dashboard.xlsx]Dashboard!PivotTable3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Customer Support Response TIme</a:t>
            </a:r>
            <a:endParaRPr lang="en-US"/>
          </a:p>
        </c:rich>
      </c:tx>
      <c:layout>
        <c:manualLayout>
          <c:xMode val="edge"/>
          <c:yMode val="edge"/>
          <c:x val="0.23962974628171482"/>
          <c:y val="7.2553859829306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Dashboard!$C$94</c:f>
              <c:strCache>
                <c:ptCount val="1"/>
                <c:pt idx="0">
                  <c:v>Total</c:v>
                </c:pt>
              </c:strCache>
            </c:strRef>
          </c:tx>
          <c:spPr>
            <a:solidFill>
              <a:schemeClr val="accent1"/>
            </a:solidFill>
            <a:ln>
              <a:noFill/>
            </a:ln>
            <a:effectLst/>
          </c:spPr>
          <c:invertIfNegative val="0"/>
          <c:cat>
            <c:strRef>
              <c:f>Dashboard!$B$95:$B$105</c:f>
              <c:strCache>
                <c:ptCount val="10"/>
                <c:pt idx="0">
                  <c:v>2022-Q1</c:v>
                </c:pt>
                <c:pt idx="1">
                  <c:v>2022-Q2</c:v>
                </c:pt>
                <c:pt idx="2">
                  <c:v>2022-Q3</c:v>
                </c:pt>
                <c:pt idx="3">
                  <c:v>2022-Q4</c:v>
                </c:pt>
                <c:pt idx="4">
                  <c:v>2023-Q1</c:v>
                </c:pt>
                <c:pt idx="5">
                  <c:v>2023-Q2</c:v>
                </c:pt>
                <c:pt idx="6">
                  <c:v>2023-Q3</c:v>
                </c:pt>
                <c:pt idx="7">
                  <c:v>2023-Q4</c:v>
                </c:pt>
                <c:pt idx="8">
                  <c:v>2024-Q1</c:v>
                </c:pt>
                <c:pt idx="9">
                  <c:v>2024-Q2</c:v>
                </c:pt>
              </c:strCache>
            </c:strRef>
          </c:cat>
          <c:val>
            <c:numRef>
              <c:f>Dashboard!$C$95:$C$105</c:f>
              <c:numCache>
                <c:formatCode>General</c:formatCode>
                <c:ptCount val="10"/>
                <c:pt idx="0">
                  <c:v>0.04</c:v>
                </c:pt>
                <c:pt idx="1">
                  <c:v>3.7499999999999999E-2</c:v>
                </c:pt>
                <c:pt idx="2">
                  <c:v>3.5000000000000003E-2</c:v>
                </c:pt>
                <c:pt idx="3">
                  <c:v>3.2500000000000001E-2</c:v>
                </c:pt>
                <c:pt idx="4">
                  <c:v>0.03</c:v>
                </c:pt>
                <c:pt idx="5">
                  <c:v>2.75E-2</c:v>
                </c:pt>
                <c:pt idx="6">
                  <c:v>2.5000000000000001E-2</c:v>
                </c:pt>
                <c:pt idx="7">
                  <c:v>2.2499999999999999E-2</c:v>
                </c:pt>
                <c:pt idx="8">
                  <c:v>0.02</c:v>
                </c:pt>
                <c:pt idx="9">
                  <c:v>1.7500000000000002E-2</c:v>
                </c:pt>
              </c:numCache>
            </c:numRef>
          </c:val>
          <c:extLst>
            <c:ext xmlns:c16="http://schemas.microsoft.com/office/drawing/2014/chart" uri="{C3380CC4-5D6E-409C-BE32-E72D297353CC}">
              <c16:uniqueId val="{00000000-8930-45B6-A15D-D2FE0D413FFF}"/>
            </c:ext>
          </c:extLst>
        </c:ser>
        <c:dLbls>
          <c:showLegendKey val="0"/>
          <c:showVal val="0"/>
          <c:showCatName val="0"/>
          <c:showSerName val="0"/>
          <c:showPercent val="0"/>
          <c:showBubbleSize val="0"/>
        </c:dLbls>
        <c:gapWidth val="219"/>
        <c:overlap val="-27"/>
        <c:axId val="900429855"/>
        <c:axId val="900428607"/>
      </c:barChart>
      <c:catAx>
        <c:axId val="90042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28607"/>
        <c:crosses val="autoZero"/>
        <c:auto val="1"/>
        <c:lblAlgn val="ctr"/>
        <c:lblOffset val="100"/>
        <c:noMultiLvlLbl val="0"/>
      </c:catAx>
      <c:valAx>
        <c:axId val="90042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2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106680</xdr:colOff>
      <xdr:row>3</xdr:row>
      <xdr:rowOff>38100</xdr:rowOff>
    </xdr:from>
    <xdr:to>
      <xdr:col>3</xdr:col>
      <xdr:colOff>571500</xdr:colOff>
      <xdr:row>9</xdr:row>
      <xdr:rowOff>152400</xdr:rowOff>
    </xdr:to>
    <xdr:sp macro="" textlink="$E$60">
      <xdr:nvSpPr>
        <xdr:cNvPr id="5" name="Rectangle 4">
          <a:extLst>
            <a:ext uri="{FF2B5EF4-FFF2-40B4-BE49-F238E27FC236}">
              <a16:creationId xmlns:a16="http://schemas.microsoft.com/office/drawing/2014/main" id="{D52D2222-544A-46BB-BA15-554D5F9F0C4D}"/>
            </a:ext>
          </a:extLst>
        </xdr:cNvPr>
        <xdr:cNvSpPr/>
      </xdr:nvSpPr>
      <xdr:spPr>
        <a:xfrm>
          <a:off x="106680" y="333375"/>
          <a:ext cx="4284345" cy="120015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Calibri"/>
              <a:ea typeface="Calibri"/>
              <a:cs typeface="Calibri"/>
            </a:rPr>
            <a:t>CSAT %</a:t>
          </a:r>
        </a:p>
        <a:p>
          <a:pPr algn="ctr"/>
          <a:fld id="{D71D1071-9519-471E-9AC2-3E79A71E6D5D}" type="TxLink">
            <a:rPr lang="en-US" sz="1800" b="1" i="0" u="none" strike="noStrike">
              <a:solidFill>
                <a:schemeClr val="bg1"/>
              </a:solidFill>
              <a:latin typeface="Calibri"/>
              <a:ea typeface="Calibri"/>
              <a:cs typeface="Calibri"/>
            </a:rPr>
            <a:pPr algn="ctr"/>
            <a:t> 8.45 </a:t>
          </a:fld>
          <a:endParaRPr lang="en-US" sz="1800" b="1" i="0" u="none" strike="noStrike">
            <a:solidFill>
              <a:schemeClr val="bg1"/>
            </a:solidFill>
            <a:latin typeface="Calibri"/>
            <a:ea typeface="Calibri"/>
            <a:cs typeface="Calibri"/>
          </a:endParaRPr>
        </a:p>
      </xdr:txBody>
    </xdr:sp>
    <xdr:clientData/>
  </xdr:twoCellAnchor>
  <xdr:twoCellAnchor>
    <xdr:from>
      <xdr:col>4</xdr:col>
      <xdr:colOff>49530</xdr:colOff>
      <xdr:row>3</xdr:row>
      <xdr:rowOff>40005</xdr:rowOff>
    </xdr:from>
    <xdr:to>
      <xdr:col>11</xdr:col>
      <xdr:colOff>57150</xdr:colOff>
      <xdr:row>9</xdr:row>
      <xdr:rowOff>142875</xdr:rowOff>
    </xdr:to>
    <xdr:sp macro="" textlink="$E$83">
      <xdr:nvSpPr>
        <xdr:cNvPr id="6" name="Rectangle 5">
          <a:extLst>
            <a:ext uri="{FF2B5EF4-FFF2-40B4-BE49-F238E27FC236}">
              <a16:creationId xmlns:a16="http://schemas.microsoft.com/office/drawing/2014/main" id="{3779E89D-1B69-4D11-BEDA-D03D45C9C9B8}"/>
            </a:ext>
          </a:extLst>
        </xdr:cNvPr>
        <xdr:cNvSpPr/>
      </xdr:nvSpPr>
      <xdr:spPr>
        <a:xfrm>
          <a:off x="4478655" y="335280"/>
          <a:ext cx="4274820" cy="118872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Calibri"/>
              <a:ea typeface="Calibri"/>
              <a:cs typeface="Calibri"/>
            </a:rPr>
            <a:t>NPS</a:t>
          </a:r>
        </a:p>
        <a:p>
          <a:pPr algn="ctr"/>
          <a:fld id="{090474D6-BC94-4D1E-8B26-08C938148EC4}" type="TxLink">
            <a:rPr lang="en-US" sz="1800" b="1" i="0" u="none" strike="noStrike">
              <a:solidFill>
                <a:schemeClr val="bg1"/>
              </a:solidFill>
              <a:latin typeface="Calibri"/>
              <a:ea typeface="Calibri"/>
              <a:cs typeface="Calibri"/>
            </a:rPr>
            <a:pPr algn="ctr"/>
            <a:t> 7.90 </a:t>
          </a:fld>
          <a:endParaRPr lang="en-US" sz="1800" b="1">
            <a:solidFill>
              <a:schemeClr val="bg1"/>
            </a:solidFill>
          </a:endParaRPr>
        </a:p>
      </xdr:txBody>
    </xdr:sp>
    <xdr:clientData/>
  </xdr:twoCellAnchor>
  <xdr:twoCellAnchor>
    <xdr:from>
      <xdr:col>11</xdr:col>
      <xdr:colOff>142875</xdr:colOff>
      <xdr:row>3</xdr:row>
      <xdr:rowOff>32385</xdr:rowOff>
    </xdr:from>
    <xdr:to>
      <xdr:col>18</xdr:col>
      <xdr:colOff>158115</xdr:colOff>
      <xdr:row>9</xdr:row>
      <xdr:rowOff>142875</xdr:rowOff>
    </xdr:to>
    <xdr:sp macro="" textlink="$E$105">
      <xdr:nvSpPr>
        <xdr:cNvPr id="7" name="Rectangle 6">
          <a:extLst>
            <a:ext uri="{FF2B5EF4-FFF2-40B4-BE49-F238E27FC236}">
              <a16:creationId xmlns:a16="http://schemas.microsoft.com/office/drawing/2014/main" id="{1A78D0A7-EB78-4A7A-978A-3313247DB96C}"/>
            </a:ext>
          </a:extLst>
        </xdr:cNvPr>
        <xdr:cNvSpPr/>
      </xdr:nvSpPr>
      <xdr:spPr>
        <a:xfrm>
          <a:off x="8839200" y="327660"/>
          <a:ext cx="4282440" cy="119634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Calibri"/>
              <a:ea typeface="Calibri"/>
              <a:cs typeface="Calibri"/>
            </a:rPr>
            <a:t>Customer Support Response</a:t>
          </a:r>
          <a:r>
            <a:rPr lang="en-US" sz="1800" b="1" i="0" u="none" strike="noStrike" baseline="0">
              <a:solidFill>
                <a:schemeClr val="bg1"/>
              </a:solidFill>
              <a:latin typeface="Calibri"/>
              <a:ea typeface="Calibri"/>
              <a:cs typeface="Calibri"/>
            </a:rPr>
            <a:t> TIme</a:t>
          </a:r>
          <a:endParaRPr lang="en-US" sz="1800" b="1" i="0" u="none" strike="noStrike">
            <a:solidFill>
              <a:schemeClr val="bg1"/>
            </a:solidFill>
            <a:latin typeface="Calibri"/>
            <a:ea typeface="Calibri"/>
            <a:cs typeface="Calibri"/>
          </a:endParaRPr>
        </a:p>
        <a:p>
          <a:pPr algn="ctr"/>
          <a:fld id="{2F510C25-EF0B-4D3C-AA02-1E9DA0FA8AFB}" type="TxLink">
            <a:rPr lang="en-US" sz="1800" b="1" i="0" u="none" strike="noStrike">
              <a:solidFill>
                <a:schemeClr val="bg1"/>
              </a:solidFill>
              <a:latin typeface="Calibri"/>
              <a:ea typeface="Calibri"/>
              <a:cs typeface="Calibri"/>
            </a:rPr>
            <a:pPr algn="ctr"/>
            <a:t> 0.29 </a:t>
          </a:fld>
          <a:endParaRPr lang="en-US" sz="1800" b="1">
            <a:solidFill>
              <a:schemeClr val="bg1"/>
            </a:solidFill>
          </a:endParaRPr>
        </a:p>
      </xdr:txBody>
    </xdr:sp>
    <xdr:clientData/>
  </xdr:twoCellAnchor>
  <xdr:twoCellAnchor editAs="oneCell">
    <xdr:from>
      <xdr:col>18</xdr:col>
      <xdr:colOff>217170</xdr:colOff>
      <xdr:row>3</xdr:row>
      <xdr:rowOff>30480</xdr:rowOff>
    </xdr:from>
    <xdr:to>
      <xdr:col>19</xdr:col>
      <xdr:colOff>758190</xdr:colOff>
      <xdr:row>33</xdr:row>
      <xdr:rowOff>76200</xdr:rowOff>
    </xdr:to>
    <mc:AlternateContent xmlns:mc="http://schemas.openxmlformats.org/markup-compatibility/2006" xmlns:a14="http://schemas.microsoft.com/office/drawing/2010/main">
      <mc:Choice Requires="a14">
        <xdr:graphicFrame macro="">
          <xdr:nvGraphicFramePr>
            <xdr:cNvPr id="8" name="Quarter">
              <a:extLst>
                <a:ext uri="{FF2B5EF4-FFF2-40B4-BE49-F238E27FC236}">
                  <a16:creationId xmlns:a16="http://schemas.microsoft.com/office/drawing/2014/main" id="{2C32F79A-F62C-4AD1-8A47-4192777E749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3180695" y="325755"/>
              <a:ext cx="1150620" cy="5474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114300</xdr:colOff>
      <xdr:row>10</xdr:row>
      <xdr:rowOff>66675</xdr:rowOff>
    </xdr:from>
    <xdr:to>
      <xdr:col>3</xdr:col>
      <xdr:colOff>571500</xdr:colOff>
      <xdr:row>33</xdr:row>
      <xdr:rowOff>38100</xdr:rowOff>
    </xdr:to>
    <xdr:graphicFrame macro="">
      <xdr:nvGraphicFramePr>
        <xdr:cNvPr id="10" name="Chart 9">
          <a:extLst>
            <a:ext uri="{FF2B5EF4-FFF2-40B4-BE49-F238E27FC236}">
              <a16:creationId xmlns:a16="http://schemas.microsoft.com/office/drawing/2014/main" id="{372490B5-B8D8-48E7-B0CB-6264C7B3E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10</xdr:row>
      <xdr:rowOff>57149</xdr:rowOff>
    </xdr:from>
    <xdr:to>
      <xdr:col>11</xdr:col>
      <xdr:colOff>57150</xdr:colOff>
      <xdr:row>33</xdr:row>
      <xdr:rowOff>47625</xdr:rowOff>
    </xdr:to>
    <xdr:graphicFrame macro="">
      <xdr:nvGraphicFramePr>
        <xdr:cNvPr id="13" name="Chart 12">
          <a:extLst>
            <a:ext uri="{FF2B5EF4-FFF2-40B4-BE49-F238E27FC236}">
              <a16:creationId xmlns:a16="http://schemas.microsoft.com/office/drawing/2014/main" id="{9BDBD9B7-B910-4CAB-9901-AF607AA1A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133350</xdr:colOff>
      <xdr:row>10</xdr:row>
      <xdr:rowOff>57149</xdr:rowOff>
    </xdr:from>
    <xdr:to>
      <xdr:col>18</xdr:col>
      <xdr:colOff>152400</xdr:colOff>
      <xdr:row>33</xdr:row>
      <xdr:rowOff>57149</xdr:rowOff>
    </xdr:to>
    <xdr:graphicFrame macro="">
      <xdr:nvGraphicFramePr>
        <xdr:cNvPr id="15" name="Chart 14">
          <a:extLst>
            <a:ext uri="{FF2B5EF4-FFF2-40B4-BE49-F238E27FC236}">
              <a16:creationId xmlns:a16="http://schemas.microsoft.com/office/drawing/2014/main" id="{9BE09B9C-A290-4D01-B72A-F181460FC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EO_Performance_Scorecard_Pivot_Dashboar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7.007490625001" createdVersion="7" refreshedVersion="7" minRefreshableVersion="3" recordCount="10" xr:uid="{AB02CD57-8E04-4BD2-9E1A-8545637C6551}">
  <cacheSource type="worksheet">
    <worksheetSource name="Table3567891011"/>
  </cacheSource>
  <cacheFields count="4">
    <cacheField name="Quarter" numFmtId="0">
      <sharedItems count="10">
        <s v="2022-Q1"/>
        <s v="2022-Q2"/>
        <s v="2022-Q3"/>
        <s v="2022-Q4"/>
        <s v="2023-Q1"/>
        <s v="2023-Q2"/>
        <s v="2023-Q3"/>
        <s v="2023-Q4"/>
        <s v="2024-Q1"/>
        <s v="2024-Q2"/>
      </sharedItems>
    </cacheField>
    <cacheField name="NPS" numFmtId="164">
      <sharedItems containsSemiMixedTypes="0" containsString="0" containsNumber="1" minValue="0.7" maxValue="0.88" count="10">
        <n v="0.7"/>
        <n v="0.72"/>
        <n v="0.74"/>
        <n v="0.76"/>
        <n v="0.78"/>
        <n v="0.8"/>
        <n v="0.82"/>
        <n v="0.84"/>
        <n v="0.86"/>
        <n v="0.88"/>
      </sharedItems>
    </cacheField>
    <cacheField name="CSAT (%)" numFmtId="164">
      <sharedItems containsSemiMixedTypes="0" containsString="0" containsNumber="1" minValue="0.8" maxValue="0.89"/>
    </cacheField>
    <cacheField name="Customer Support Response Time (hours)" numFmtId="164">
      <sharedItems containsSemiMixedTypes="0" containsString="0" containsNumber="1" minValue="1.7500000000000002E-2" maxValue="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6.468425462961" createdVersion="7" refreshedVersion="7" minRefreshableVersion="3" recordCount="10" xr:uid="{12AE542B-EF84-44EA-9937-6EA151EF7E2E}">
  <cacheSource type="worksheet">
    <worksheetSource name="Table3" r:id="rId2"/>
  </cacheSource>
  <cacheFields count="8">
    <cacheField name="Quarter" numFmtId="0">
      <sharedItems count="10">
        <s v="2022-Q1"/>
        <s v="2022-Q2"/>
        <s v="2022-Q3"/>
        <s v="2022-Q4"/>
        <s v="2023-Q1"/>
        <s v="2023-Q2"/>
        <s v="2023-Q3"/>
        <s v="2023-Q4"/>
        <s v="2024-Q1"/>
        <s v="2024-Q2"/>
      </sharedItems>
    </cacheField>
    <cacheField name="Overall Revenue Growth" numFmtId="9">
      <sharedItems containsSemiMixedTypes="0" containsString="0" containsNumber="1" minValue="0.05" maxValue="0.14000000000000001"/>
    </cacheField>
    <cacheField name="Market Share" numFmtId="9">
      <sharedItems containsSemiMixedTypes="0" containsString="0" containsNumber="1" minValue="0.15" maxValue="0.24" count="10">
        <n v="0.15"/>
        <n v="0.16"/>
        <n v="0.17"/>
        <n v="0.18"/>
        <n v="0.19"/>
        <n v="0.2"/>
        <n v="0.21"/>
        <n v="0.22"/>
        <n v="0.23"/>
        <n v="0.24"/>
      </sharedItems>
    </cacheField>
    <cacheField name="Employee Engagement Score" numFmtId="9">
      <sharedItems containsSemiMixedTypes="0" containsString="0" containsNumber="1" minValue="0.7" maxValue="0.88"/>
    </cacheField>
    <cacheField name="Customer Satisfaction Score" numFmtId="9">
      <sharedItems containsSemiMixedTypes="0" containsString="0" containsNumber="1" minValue="0.85" maxValue="0.96"/>
    </cacheField>
    <cacheField name="Revenue" numFmtId="165">
      <sharedItems containsSemiMixedTypes="0" containsString="0" containsNumber="1" containsInteger="1" minValue="105000" maxValue="246971" count="10">
        <n v="105000"/>
        <n v="112350"/>
        <n v="119091"/>
        <n v="128618"/>
        <n v="141480"/>
        <n v="154213"/>
        <n v="171177"/>
        <n v="191718"/>
        <n v="216641"/>
        <n v="246971"/>
      </sharedItems>
    </cacheField>
    <cacheField name="Cost" numFmtId="165">
      <sharedItems containsSemiMixedTypes="0" containsString="0" containsNumber="1" containsInteger="1" minValue="70000" maxValue="101500" count="10">
        <n v="70000"/>
        <n v="73500"/>
        <n v="77000"/>
        <n v="80500"/>
        <n v="84000"/>
        <n v="87500"/>
        <n v="91000"/>
        <n v="94500"/>
        <n v="98000"/>
        <n v="101500"/>
      </sharedItems>
    </cacheField>
    <cacheField name="Profit" numFmtId="165">
      <sharedItems containsSemiMixedTypes="0" containsString="0" containsNumber="1" containsInteger="1" minValue="35000" maxValue="145471" count="10">
        <n v="35000"/>
        <n v="38850"/>
        <n v="42091"/>
        <n v="48118"/>
        <n v="57480"/>
        <n v="66713"/>
        <n v="80177"/>
        <n v="97218"/>
        <n v="118641"/>
        <n v="145471"/>
      </sharedItems>
    </cacheField>
  </cacheFields>
  <extLst>
    <ext xmlns:x14="http://schemas.microsoft.com/office/spreadsheetml/2009/9/main" uri="{725AE2AE-9491-48be-B2B4-4EB974FC3084}">
      <x14:pivotCacheDefinition pivotCacheId="1031631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0.8"/>
    <n v="0.04"/>
  </r>
  <r>
    <x v="1"/>
    <x v="1"/>
    <n v="0.81"/>
    <n v="3.7499999999999999E-2"/>
  </r>
  <r>
    <x v="2"/>
    <x v="2"/>
    <n v="0.82"/>
    <n v="3.5000000000000003E-2"/>
  </r>
  <r>
    <x v="3"/>
    <x v="3"/>
    <n v="0.83"/>
    <n v="3.2500000000000001E-2"/>
  </r>
  <r>
    <x v="4"/>
    <x v="4"/>
    <n v="0.84"/>
    <n v="0.03"/>
  </r>
  <r>
    <x v="5"/>
    <x v="5"/>
    <n v="0.85"/>
    <n v="2.75E-2"/>
  </r>
  <r>
    <x v="6"/>
    <x v="6"/>
    <n v="0.86"/>
    <n v="2.5000000000000001E-2"/>
  </r>
  <r>
    <x v="7"/>
    <x v="7"/>
    <n v="0.87"/>
    <n v="2.2499999999999999E-2"/>
  </r>
  <r>
    <x v="8"/>
    <x v="8"/>
    <n v="0.88"/>
    <n v="0.02"/>
  </r>
  <r>
    <x v="9"/>
    <x v="9"/>
    <n v="0.89"/>
    <n v="1.7500000000000002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05"/>
    <x v="0"/>
    <n v="0.7"/>
    <n v="0.85"/>
    <x v="0"/>
    <x v="0"/>
    <x v="0"/>
  </r>
  <r>
    <x v="1"/>
    <n v="7.0000000000000007E-2"/>
    <x v="1"/>
    <n v="0.72"/>
    <n v="0.87"/>
    <x v="1"/>
    <x v="1"/>
    <x v="1"/>
  </r>
  <r>
    <x v="2"/>
    <n v="0.06"/>
    <x v="2"/>
    <n v="0.74"/>
    <n v="0.89"/>
    <x v="2"/>
    <x v="2"/>
    <x v="2"/>
  </r>
  <r>
    <x v="3"/>
    <n v="0.08"/>
    <x v="3"/>
    <n v="0.76"/>
    <n v="0.9"/>
    <x v="3"/>
    <x v="3"/>
    <x v="3"/>
  </r>
  <r>
    <x v="4"/>
    <n v="0.1"/>
    <x v="4"/>
    <n v="0.78"/>
    <n v="0.91"/>
    <x v="4"/>
    <x v="4"/>
    <x v="4"/>
  </r>
  <r>
    <x v="5"/>
    <n v="0.09"/>
    <x v="5"/>
    <n v="0.8"/>
    <n v="0.92"/>
    <x v="5"/>
    <x v="5"/>
    <x v="5"/>
  </r>
  <r>
    <x v="6"/>
    <n v="0.11"/>
    <x v="6"/>
    <n v="0.82"/>
    <n v="0.93"/>
    <x v="6"/>
    <x v="6"/>
    <x v="6"/>
  </r>
  <r>
    <x v="7"/>
    <n v="0.12"/>
    <x v="7"/>
    <n v="0.84"/>
    <n v="0.94"/>
    <x v="7"/>
    <x v="7"/>
    <x v="7"/>
  </r>
  <r>
    <x v="8"/>
    <n v="0.13"/>
    <x v="8"/>
    <n v="0.86"/>
    <n v="0.95"/>
    <x v="8"/>
    <x v="8"/>
    <x v="8"/>
  </r>
  <r>
    <x v="9"/>
    <n v="0.14000000000000001"/>
    <x v="9"/>
    <n v="0.88"/>
    <n v="0.96"/>
    <x v="9"/>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45EF09-01B1-4B09-B0BD-048CDE5BBE7F}"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Quarter">
  <location ref="B4:E15" firstHeaderRow="0" firstDataRow="1" firstDataCol="1"/>
  <pivotFields count="4">
    <pivotField axis="axisRow" showAll="0">
      <items count="11">
        <item x="0"/>
        <item x="1"/>
        <item x="2"/>
        <item x="3"/>
        <item x="4"/>
        <item x="5"/>
        <item x="6"/>
        <item x="7"/>
        <item x="8"/>
        <item x="9"/>
        <item t="default"/>
      </items>
    </pivotField>
    <pivotField dataField="1" numFmtId="164" showAll="0">
      <items count="11">
        <item x="0"/>
        <item x="1"/>
        <item x="2"/>
        <item x="3"/>
        <item x="4"/>
        <item x="5"/>
        <item x="6"/>
        <item x="7"/>
        <item x="8"/>
        <item x="9"/>
        <item t="default"/>
      </items>
    </pivotField>
    <pivotField dataField="1" numFmtId="164" showAll="0"/>
    <pivotField dataField="1" numFmtId="164"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 NPS" fld="1" baseField="0" baseItem="0"/>
    <dataField name=" CSAT (%)" fld="2" baseField="0" baseItem="0"/>
    <dataField name=" Customer Support Response Time (hours)" fld="3" baseField="0" baseItem="0"/>
  </dataFields>
  <formats count="3">
    <format dxfId="20">
      <pivotArea outline="0" collapsedLevelsAreSubtotals="1" fieldPosition="0"/>
    </format>
    <format dxfId="19">
      <pivotArea field="0" type="button" dataOnly="0" labelOnly="1" outline="0" axis="axisRow" fieldPosition="0"/>
    </format>
    <format dxfId="18">
      <pivotArea dataOnly="0" labelOnly="1" outline="0" fieldPosition="0">
        <references count="1">
          <reference field="4294967294" count="3">
            <x v="0"/>
            <x v="1"/>
            <x v="2"/>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52037-9EE3-4405-ADB6-BFD29C760C2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94:C105" firstHeaderRow="1" firstDataRow="1" firstDataCol="1"/>
  <pivotFields count="4">
    <pivotField axis="axisRow" showAll="0">
      <items count="11">
        <item x="0"/>
        <item x="1"/>
        <item x="2"/>
        <item x="3"/>
        <item x="4"/>
        <item x="5"/>
        <item x="6"/>
        <item x="7"/>
        <item x="8"/>
        <item x="9"/>
        <item t="default"/>
      </items>
    </pivotField>
    <pivotField numFmtId="164" showAll="0"/>
    <pivotField numFmtId="164" showAll="0"/>
    <pivotField dataField="1" numFmtId="164" showAll="0"/>
  </pivotFields>
  <rowFields count="1">
    <field x="0"/>
  </rowFields>
  <rowItems count="11">
    <i>
      <x/>
    </i>
    <i>
      <x v="1"/>
    </i>
    <i>
      <x v="2"/>
    </i>
    <i>
      <x v="3"/>
    </i>
    <i>
      <x v="4"/>
    </i>
    <i>
      <x v="5"/>
    </i>
    <i>
      <x v="6"/>
    </i>
    <i>
      <x v="7"/>
    </i>
    <i>
      <x v="8"/>
    </i>
    <i>
      <x v="9"/>
    </i>
    <i t="grand">
      <x/>
    </i>
  </rowItems>
  <colItems count="1">
    <i/>
  </colItems>
  <dataFields count="1">
    <dataField name="Sum of Customer Support Response Time (hours)" fld="3"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4EAB9C-B30C-4E13-9EA0-E9F16C00D84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72:C83" firstHeaderRow="1" firstDataRow="1" firstDataCol="1"/>
  <pivotFields count="4">
    <pivotField axis="axisRow" showAll="0">
      <items count="11">
        <item x="0"/>
        <item x="1"/>
        <item x="2"/>
        <item x="3"/>
        <item x="4"/>
        <item x="5"/>
        <item x="6"/>
        <item x="7"/>
        <item x="8"/>
        <item x="9"/>
        <item t="default"/>
      </items>
    </pivotField>
    <pivotField dataField="1" numFmtId="164" showAll="0"/>
    <pivotField numFmtId="164" showAll="0"/>
    <pivotField numFmtId="164" showAll="0"/>
  </pivotFields>
  <rowFields count="1">
    <field x="0"/>
  </rowFields>
  <rowItems count="11">
    <i>
      <x/>
    </i>
    <i>
      <x v="1"/>
    </i>
    <i>
      <x v="2"/>
    </i>
    <i>
      <x v="3"/>
    </i>
    <i>
      <x v="4"/>
    </i>
    <i>
      <x v="5"/>
    </i>
    <i>
      <x v="6"/>
    </i>
    <i>
      <x v="7"/>
    </i>
    <i>
      <x v="8"/>
    </i>
    <i>
      <x v="9"/>
    </i>
    <i t="grand">
      <x/>
    </i>
  </rowItems>
  <colItems count="1">
    <i/>
  </colItems>
  <dataFields count="1">
    <dataField name="Sum of NPS" fld="1" baseField="0" baseItem="0"/>
  </dataFields>
  <formats count="6">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A50D17-A2C0-4B42-9260-84399BC9D28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9:C60" firstHeaderRow="1" firstDataRow="1" firstDataCol="1"/>
  <pivotFields count="4">
    <pivotField axis="axisRow" showAll="0">
      <items count="11">
        <item x="0"/>
        <item x="1"/>
        <item x="2"/>
        <item x="3"/>
        <item x="4"/>
        <item x="5"/>
        <item x="6"/>
        <item x="7"/>
        <item x="8"/>
        <item x="9"/>
        <item t="default"/>
      </items>
    </pivotField>
    <pivotField numFmtId="164" showAll="0"/>
    <pivotField dataField="1" numFmtId="164" showAll="0"/>
    <pivotField numFmtId="164" showAll="0"/>
  </pivotFields>
  <rowFields count="1">
    <field x="0"/>
  </rowFields>
  <rowItems count="11">
    <i>
      <x/>
    </i>
    <i>
      <x v="1"/>
    </i>
    <i>
      <x v="2"/>
    </i>
    <i>
      <x v="3"/>
    </i>
    <i>
      <x v="4"/>
    </i>
    <i>
      <x v="5"/>
    </i>
    <i>
      <x v="6"/>
    </i>
    <i>
      <x v="7"/>
    </i>
    <i>
      <x v="8"/>
    </i>
    <i>
      <x v="9"/>
    </i>
    <i t="grand">
      <x/>
    </i>
  </rowItems>
  <colItems count="1">
    <i/>
  </colItems>
  <dataFields count="1">
    <dataField name="Sum of CSAT (%)" fld="2" baseField="0" baseItem="0"/>
  </dataFields>
  <formats count="6">
    <format dxfId="6">
      <pivotArea type="all" dataOnly="0" outline="0" fieldPosition="0"/>
    </format>
    <format dxfId="7">
      <pivotArea outline="0" collapsedLevelsAreSubtotals="1" fieldPosition="0"/>
    </format>
    <format dxfId="8">
      <pivotArea field="0" type="button" dataOnly="0" labelOnly="1" outline="0" axis="axisRow" fieldPosition="0"/>
    </format>
    <format dxfId="9">
      <pivotArea dataOnly="0" labelOnly="1" fieldPosition="0">
        <references count="1">
          <reference field="0" count="0"/>
        </references>
      </pivotArea>
    </format>
    <format dxfId="10">
      <pivotArea dataOnly="0" labelOnly="1" grandRow="1" outline="0" fieldPosition="0"/>
    </format>
    <format dxfId="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2215090-B91E-4D9F-8F1E-2446AE39BF20}" sourceName="Quarter">
  <data>
    <tabular pivotCacheId="1031631010">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40FA1990-E5D5-49FB-9C4E-36F35D90AA88}"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B6BBBC-036F-4C39-BD01-D9FE6DFE0235}" name="Table3567891011" displayName="Table3567891011" ref="A1:D11" totalsRowShown="0" headerRowDxfId="26" dataDxfId="25">
  <autoFilter ref="A1:D11" xr:uid="{583BCF46-B88C-49C9-8A9A-2BDBA1B92663}"/>
  <tableColumns count="4">
    <tableColumn id="1" xr3:uid="{7EE0307F-288D-4F22-9235-0A370AFEF0EE}" name="Quarter" dataDxfId="24"/>
    <tableColumn id="2" xr3:uid="{5FFEF904-C9F0-49B8-9EF3-BA8ABAFFA55D}" name="NPS" dataDxfId="23" dataCellStyle="Percent"/>
    <tableColumn id="3" xr3:uid="{550D073A-91FF-4E15-898E-9BBE52DBF159}" name="CSAT (%)" dataDxfId="22" dataCellStyle="Percent"/>
    <tableColumn id="4" xr3:uid="{F26D3877-6AC0-4C49-827C-409B6DB3E942}" name="Customer Support Response Time (hours)" dataDxfId="21" dataCellStyle="Percent"/>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FDB32-33B5-4D4D-90D9-7A4B379DFE80}">
  <dimension ref="A1:I13"/>
  <sheetViews>
    <sheetView showGridLines="0" zoomScale="175" zoomScaleNormal="175" workbookViewId="0">
      <selection activeCell="D16" sqref="D16"/>
    </sheetView>
  </sheetViews>
  <sheetFormatPr defaultRowHeight="14.4" x14ac:dyDescent="0.3"/>
  <cols>
    <col min="2" max="2" width="18.44140625" customWidth="1"/>
    <col min="3" max="3" width="13.44140625" customWidth="1"/>
    <col min="4" max="4" width="29.6640625" customWidth="1"/>
  </cols>
  <sheetData>
    <row r="1" spans="1:9" s="2" customFormat="1" ht="28.8" x14ac:dyDescent="0.3">
      <c r="A1" s="1" t="s">
        <v>0</v>
      </c>
      <c r="B1" s="1" t="s">
        <v>1</v>
      </c>
      <c r="C1" s="1" t="s">
        <v>2</v>
      </c>
      <c r="D1" s="1" t="s">
        <v>3</v>
      </c>
    </row>
    <row r="2" spans="1:9" x14ac:dyDescent="0.3">
      <c r="A2" s="3" t="s">
        <v>4</v>
      </c>
      <c r="B2" s="4">
        <v>0.7</v>
      </c>
      <c r="C2" s="4">
        <v>0.8</v>
      </c>
      <c r="D2" s="4">
        <v>0.04</v>
      </c>
      <c r="E2" s="2"/>
      <c r="F2" s="2"/>
      <c r="G2" s="2"/>
      <c r="H2" s="2"/>
      <c r="I2" s="2"/>
    </row>
    <row r="3" spans="1:9" x14ac:dyDescent="0.3">
      <c r="A3" s="3" t="s">
        <v>5</v>
      </c>
      <c r="B3" s="4">
        <v>0.72</v>
      </c>
      <c r="C3" s="4">
        <v>0.81</v>
      </c>
      <c r="D3" s="4">
        <v>3.7499999999999999E-2</v>
      </c>
      <c r="E3" s="2"/>
      <c r="F3" s="2"/>
      <c r="G3" s="2"/>
      <c r="H3" s="2"/>
      <c r="I3" s="2"/>
    </row>
    <row r="4" spans="1:9" x14ac:dyDescent="0.3">
      <c r="A4" s="3" t="s">
        <v>6</v>
      </c>
      <c r="B4" s="4">
        <v>0.74</v>
      </c>
      <c r="C4" s="4">
        <v>0.82</v>
      </c>
      <c r="D4" s="4">
        <v>3.5000000000000003E-2</v>
      </c>
      <c r="E4" s="2"/>
      <c r="F4" s="2"/>
      <c r="G4" s="2"/>
      <c r="H4" s="2"/>
      <c r="I4" s="2"/>
    </row>
    <row r="5" spans="1:9" x14ac:dyDescent="0.3">
      <c r="A5" s="3" t="s">
        <v>7</v>
      </c>
      <c r="B5" s="4">
        <v>0.76</v>
      </c>
      <c r="C5" s="4">
        <v>0.83</v>
      </c>
      <c r="D5" s="4">
        <v>3.2500000000000001E-2</v>
      </c>
      <c r="E5" s="2"/>
      <c r="F5" s="2"/>
      <c r="G5" s="2"/>
      <c r="H5" s="2"/>
      <c r="I5" s="2"/>
    </row>
    <row r="6" spans="1:9" x14ac:dyDescent="0.3">
      <c r="A6" s="3" t="s">
        <v>8</v>
      </c>
      <c r="B6" s="4">
        <v>0.78</v>
      </c>
      <c r="C6" s="4">
        <v>0.84</v>
      </c>
      <c r="D6" s="4">
        <v>0.03</v>
      </c>
      <c r="E6" s="2"/>
      <c r="F6" s="2"/>
      <c r="G6" s="2"/>
      <c r="H6" s="2"/>
      <c r="I6" s="2"/>
    </row>
    <row r="7" spans="1:9" x14ac:dyDescent="0.3">
      <c r="A7" s="3" t="s">
        <v>9</v>
      </c>
      <c r="B7" s="4">
        <v>0.8</v>
      </c>
      <c r="C7" s="4">
        <v>0.85</v>
      </c>
      <c r="D7" s="4">
        <v>2.75E-2</v>
      </c>
      <c r="E7" s="2"/>
      <c r="F7" s="2"/>
      <c r="G7" s="2"/>
      <c r="H7" s="2"/>
      <c r="I7" s="2"/>
    </row>
    <row r="8" spans="1:9" x14ac:dyDescent="0.3">
      <c r="A8" s="3" t="s">
        <v>10</v>
      </c>
      <c r="B8" s="4">
        <v>0.82</v>
      </c>
      <c r="C8" s="4">
        <v>0.86</v>
      </c>
      <c r="D8" s="4">
        <v>2.5000000000000001E-2</v>
      </c>
      <c r="E8" s="2"/>
      <c r="F8" s="2"/>
      <c r="G8" s="2"/>
      <c r="H8" s="2"/>
      <c r="I8" s="2"/>
    </row>
    <row r="9" spans="1:9" x14ac:dyDescent="0.3">
      <c r="A9" s="3" t="s">
        <v>11</v>
      </c>
      <c r="B9" s="4">
        <v>0.84</v>
      </c>
      <c r="C9" s="4">
        <v>0.87</v>
      </c>
      <c r="D9" s="4">
        <v>2.2499999999999999E-2</v>
      </c>
      <c r="E9" s="2"/>
      <c r="F9" s="2"/>
      <c r="G9" s="2"/>
      <c r="H9" s="2"/>
      <c r="I9" s="2"/>
    </row>
    <row r="10" spans="1:9" x14ac:dyDescent="0.3">
      <c r="A10" s="3" t="s">
        <v>12</v>
      </c>
      <c r="B10" s="4">
        <v>0.86</v>
      </c>
      <c r="C10" s="4">
        <v>0.88</v>
      </c>
      <c r="D10" s="4">
        <v>0.02</v>
      </c>
      <c r="E10" s="2"/>
      <c r="F10" s="2"/>
      <c r="G10" s="2"/>
      <c r="H10" s="2"/>
      <c r="I10" s="2"/>
    </row>
    <row r="11" spans="1:9" x14ac:dyDescent="0.3">
      <c r="A11" s="3" t="s">
        <v>13</v>
      </c>
      <c r="B11" s="4">
        <v>0.88</v>
      </c>
      <c r="C11" s="4">
        <v>0.89</v>
      </c>
      <c r="D11" s="4">
        <v>1.7500000000000002E-2</v>
      </c>
      <c r="E11" s="2"/>
      <c r="F11" s="2"/>
      <c r="G11" s="2"/>
      <c r="H11" s="2"/>
      <c r="I11" s="2"/>
    </row>
    <row r="12" spans="1:9" x14ac:dyDescent="0.3">
      <c r="E12" s="2"/>
      <c r="F12" s="2"/>
      <c r="G12" s="2"/>
      <c r="H12" s="2"/>
      <c r="I12" s="2"/>
    </row>
    <row r="13" spans="1:9" x14ac:dyDescent="0.3">
      <c r="E13"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4602A-93A0-4504-8E5C-0C6EAA3FDA0F}">
  <dimension ref="B2:E15"/>
  <sheetViews>
    <sheetView showGridLines="0" tabSelected="1" zoomScale="160" zoomScaleNormal="160" workbookViewId="0">
      <selection activeCell="J12" sqref="J12"/>
    </sheetView>
  </sheetViews>
  <sheetFormatPr defaultRowHeight="14.4" x14ac:dyDescent="0.3"/>
  <cols>
    <col min="2" max="2" width="12.5546875" bestFit="1" customWidth="1"/>
    <col min="3" max="3" width="10.88671875" bestFit="1" customWidth="1"/>
    <col min="4" max="4" width="15.109375" bestFit="1" customWidth="1"/>
    <col min="5" max="5" width="43.21875" bestFit="1" customWidth="1"/>
    <col min="6" max="12" width="6" bestFit="1" customWidth="1"/>
    <col min="13" max="13" width="10.77734375" bestFit="1" customWidth="1"/>
  </cols>
  <sheetData>
    <row r="2" spans="2:5" ht="18" x14ac:dyDescent="0.35">
      <c r="B2" s="23" t="s">
        <v>19</v>
      </c>
      <c r="C2" s="23"/>
      <c r="D2" s="23"/>
      <c r="E2" s="23"/>
    </row>
    <row r="4" spans="2:5" x14ac:dyDescent="0.3">
      <c r="B4" s="13" t="s">
        <v>15</v>
      </c>
      <c r="C4" s="13" t="s">
        <v>16</v>
      </c>
      <c r="D4" s="13" t="s">
        <v>17</v>
      </c>
      <c r="E4" s="13" t="s">
        <v>18</v>
      </c>
    </row>
    <row r="5" spans="2:5" x14ac:dyDescent="0.3">
      <c r="B5" s="5" t="s">
        <v>4</v>
      </c>
      <c r="C5" s="6">
        <v>0.7</v>
      </c>
      <c r="D5" s="6">
        <v>0.8</v>
      </c>
      <c r="E5" s="6">
        <v>0.04</v>
      </c>
    </row>
    <row r="6" spans="2:5" x14ac:dyDescent="0.3">
      <c r="B6" s="5" t="s">
        <v>5</v>
      </c>
      <c r="C6" s="6">
        <v>0.72</v>
      </c>
      <c r="D6" s="6">
        <v>0.81</v>
      </c>
      <c r="E6" s="6">
        <v>3.7499999999999999E-2</v>
      </c>
    </row>
    <row r="7" spans="2:5" x14ac:dyDescent="0.3">
      <c r="B7" s="5" t="s">
        <v>6</v>
      </c>
      <c r="C7" s="6">
        <v>0.74</v>
      </c>
      <c r="D7" s="6">
        <v>0.82</v>
      </c>
      <c r="E7" s="6">
        <v>3.5000000000000003E-2</v>
      </c>
    </row>
    <row r="8" spans="2:5" x14ac:dyDescent="0.3">
      <c r="B8" s="5" t="s">
        <v>7</v>
      </c>
      <c r="C8" s="6">
        <v>0.76</v>
      </c>
      <c r="D8" s="6">
        <v>0.83</v>
      </c>
      <c r="E8" s="6">
        <v>3.2500000000000001E-2</v>
      </c>
    </row>
    <row r="9" spans="2:5" x14ac:dyDescent="0.3">
      <c r="B9" s="5" t="s">
        <v>8</v>
      </c>
      <c r="C9" s="6">
        <v>0.78</v>
      </c>
      <c r="D9" s="6">
        <v>0.84</v>
      </c>
      <c r="E9" s="6">
        <v>0.03</v>
      </c>
    </row>
    <row r="10" spans="2:5" x14ac:dyDescent="0.3">
      <c r="B10" s="5" t="s">
        <v>9</v>
      </c>
      <c r="C10" s="6">
        <v>0.8</v>
      </c>
      <c r="D10" s="6">
        <v>0.85</v>
      </c>
      <c r="E10" s="6">
        <v>2.75E-2</v>
      </c>
    </row>
    <row r="11" spans="2:5" x14ac:dyDescent="0.3">
      <c r="B11" s="5" t="s">
        <v>10</v>
      </c>
      <c r="C11" s="6">
        <v>0.82</v>
      </c>
      <c r="D11" s="6">
        <v>0.86</v>
      </c>
      <c r="E11" s="6">
        <v>2.5000000000000001E-2</v>
      </c>
    </row>
    <row r="12" spans="2:5" x14ac:dyDescent="0.3">
      <c r="B12" s="5" t="s">
        <v>11</v>
      </c>
      <c r="C12" s="6">
        <v>0.84</v>
      </c>
      <c r="D12" s="6">
        <v>0.87</v>
      </c>
      <c r="E12" s="6">
        <v>2.2499999999999999E-2</v>
      </c>
    </row>
    <row r="13" spans="2:5" x14ac:dyDescent="0.3">
      <c r="B13" s="5" t="s">
        <v>12</v>
      </c>
      <c r="C13" s="6">
        <v>0.86</v>
      </c>
      <c r="D13" s="6">
        <v>0.88</v>
      </c>
      <c r="E13" s="6">
        <v>0.02</v>
      </c>
    </row>
    <row r="14" spans="2:5" x14ac:dyDescent="0.3">
      <c r="B14" s="5" t="s">
        <v>13</v>
      </c>
      <c r="C14" s="6">
        <v>0.88</v>
      </c>
      <c r="D14" s="6">
        <v>0.89</v>
      </c>
      <c r="E14" s="6">
        <v>1.7500000000000002E-2</v>
      </c>
    </row>
    <row r="15" spans="2:5" x14ac:dyDescent="0.3">
      <c r="B15" s="5" t="s">
        <v>14</v>
      </c>
      <c r="C15" s="6">
        <v>7.9</v>
      </c>
      <c r="D15" s="6">
        <v>8.4500000000000011</v>
      </c>
      <c r="E15" s="6">
        <v>0.28750000000000003</v>
      </c>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769D-171A-43C8-B355-A171910541BC}">
  <dimension ref="B2:E8"/>
  <sheetViews>
    <sheetView showGridLines="0" zoomScale="250" zoomScaleNormal="250" workbookViewId="0">
      <selection activeCell="E10" sqref="E10"/>
    </sheetView>
  </sheetViews>
  <sheetFormatPr defaultRowHeight="14.4" x14ac:dyDescent="0.3"/>
  <cols>
    <col min="2" max="2" width="31.109375" bestFit="1" customWidth="1"/>
    <col min="3" max="5" width="10.44140625" bestFit="1" customWidth="1"/>
  </cols>
  <sheetData>
    <row r="2" spans="2:5" x14ac:dyDescent="0.3">
      <c r="B2" s="24" t="s">
        <v>20</v>
      </c>
      <c r="C2" s="24"/>
      <c r="D2" s="24"/>
      <c r="E2" s="24"/>
    </row>
    <row r="3" spans="2:5" x14ac:dyDescent="0.3">
      <c r="B3" s="7"/>
      <c r="C3" s="7"/>
      <c r="D3" s="7"/>
      <c r="E3" s="7"/>
    </row>
    <row r="4" spans="2:5" x14ac:dyDescent="0.3">
      <c r="B4" s="7"/>
      <c r="C4" s="11" t="s">
        <v>5</v>
      </c>
      <c r="D4" s="11" t="s">
        <v>9</v>
      </c>
      <c r="E4" s="11" t="s">
        <v>13</v>
      </c>
    </row>
    <row r="5" spans="2:5" x14ac:dyDescent="0.3">
      <c r="B5" s="12" t="s">
        <v>21</v>
      </c>
      <c r="C5" s="8">
        <f>VLOOKUP(C$4,Table3567891011[#All],2,)</f>
        <v>0.72</v>
      </c>
      <c r="D5" s="8">
        <f>VLOOKUP(D$4,Table3567891011[#All],2,)</f>
        <v>0.8</v>
      </c>
      <c r="E5" s="8">
        <f>VLOOKUP(E$4,Table3567891011[#All],2,)</f>
        <v>0.88</v>
      </c>
    </row>
    <row r="6" spans="2:5" x14ac:dyDescent="0.3">
      <c r="B6" s="12" t="s">
        <v>22</v>
      </c>
      <c r="C6" s="8">
        <f>VLOOKUP(C$4,Table3567891011[#All],3,FALSE)</f>
        <v>0.81</v>
      </c>
      <c r="D6" s="8">
        <f>VLOOKUP(D$4,Table3567891011[#All],3,FALSE)</f>
        <v>0.85</v>
      </c>
      <c r="E6" s="8">
        <f>VLOOKUP(E$4,Table3567891011[#All],3,FALSE)</f>
        <v>0.89</v>
      </c>
    </row>
    <row r="7" spans="2:5" x14ac:dyDescent="0.3">
      <c r="B7" s="12" t="s">
        <v>23</v>
      </c>
      <c r="C7" s="8">
        <f>VLOOKUP(C$4,Table3567891011[#All],4,FALSE)</f>
        <v>3.7499999999999999E-2</v>
      </c>
      <c r="D7" s="8">
        <f>VLOOKUP(D$4,Table3567891011[#All],4,FALSE)</f>
        <v>2.75E-2</v>
      </c>
      <c r="E7" s="8">
        <f>VLOOKUP(E$4,Table3567891011[#All],4,FALSE)</f>
        <v>1.7500000000000002E-2</v>
      </c>
    </row>
    <row r="8" spans="2:5" x14ac:dyDescent="0.3">
      <c r="B8" s="9"/>
      <c r="C8" s="10"/>
      <c r="D8" s="10"/>
      <c r="E8" s="10"/>
    </row>
  </sheetData>
  <mergeCells count="1">
    <mergeCell ref="B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82E82-713A-4BDE-8A3F-15BCC95EA149}">
  <dimension ref="B3:W105"/>
  <sheetViews>
    <sheetView zoomScale="80" zoomScaleNormal="80" workbookViewId="0">
      <selection activeCell="V5" sqref="V5"/>
    </sheetView>
  </sheetViews>
  <sheetFormatPr defaultRowHeight="14.4" x14ac:dyDescent="0.3"/>
  <cols>
    <col min="1" max="1" width="8.88671875" style="15"/>
    <col min="2" max="2" width="12.5546875" style="15" bestFit="1" customWidth="1"/>
    <col min="3" max="3" width="43.21875" style="15" bestFit="1" customWidth="1"/>
    <col min="4" max="19" width="8.88671875" style="15"/>
    <col min="20" max="20" width="11.44140625" style="15" customWidth="1"/>
    <col min="21" max="16384" width="8.88671875" style="15"/>
  </cols>
  <sheetData>
    <row r="3" spans="2:23" ht="23.4" x14ac:dyDescent="0.45">
      <c r="B3" s="25" t="s">
        <v>28</v>
      </c>
      <c r="C3" s="25"/>
      <c r="D3" s="25"/>
      <c r="E3" s="25"/>
      <c r="F3" s="25"/>
      <c r="G3" s="25"/>
      <c r="H3" s="25"/>
      <c r="I3" s="25"/>
      <c r="J3" s="25"/>
      <c r="K3" s="25"/>
      <c r="L3" s="25"/>
      <c r="M3" s="25"/>
      <c r="N3" s="25"/>
      <c r="O3" s="25"/>
      <c r="P3" s="25"/>
      <c r="Q3" s="25"/>
      <c r="R3" s="25"/>
      <c r="S3" s="25"/>
      <c r="T3" s="25"/>
      <c r="U3" s="14"/>
      <c r="V3" s="14"/>
      <c r="W3" s="14"/>
    </row>
    <row r="49" spans="2:5" x14ac:dyDescent="0.3">
      <c r="B49" s="15" t="s">
        <v>24</v>
      </c>
      <c r="C49" s="15" t="s">
        <v>25</v>
      </c>
    </row>
    <row r="50" spans="2:5" x14ac:dyDescent="0.3">
      <c r="B50" s="16" t="s">
        <v>4</v>
      </c>
      <c r="C50" s="17">
        <v>0.8</v>
      </c>
    </row>
    <row r="51" spans="2:5" x14ac:dyDescent="0.3">
      <c r="B51" s="16" t="s">
        <v>5</v>
      </c>
      <c r="C51" s="17">
        <v>0.81</v>
      </c>
    </row>
    <row r="52" spans="2:5" x14ac:dyDescent="0.3">
      <c r="B52" s="16" t="s">
        <v>6</v>
      </c>
      <c r="C52" s="17">
        <v>0.82</v>
      </c>
    </row>
    <row r="53" spans="2:5" x14ac:dyDescent="0.3">
      <c r="B53" s="16" t="s">
        <v>7</v>
      </c>
      <c r="C53" s="17">
        <v>0.83</v>
      </c>
      <c r="E53" s="18"/>
    </row>
    <row r="54" spans="2:5" x14ac:dyDescent="0.3">
      <c r="B54" s="16" t="s">
        <v>8</v>
      </c>
      <c r="C54" s="17">
        <v>0.84</v>
      </c>
      <c r="E54" s="18"/>
    </row>
    <row r="55" spans="2:5" x14ac:dyDescent="0.3">
      <c r="B55" s="16" t="s">
        <v>9</v>
      </c>
      <c r="C55" s="17">
        <v>0.85</v>
      </c>
      <c r="E55" s="18"/>
    </row>
    <row r="56" spans="2:5" x14ac:dyDescent="0.3">
      <c r="B56" s="16" t="s">
        <v>10</v>
      </c>
      <c r="C56" s="17">
        <v>0.86</v>
      </c>
      <c r="E56" s="18"/>
    </row>
    <row r="57" spans="2:5" x14ac:dyDescent="0.3">
      <c r="B57" s="16" t="s">
        <v>11</v>
      </c>
      <c r="C57" s="17">
        <v>0.87</v>
      </c>
      <c r="E57" s="18"/>
    </row>
    <row r="58" spans="2:5" x14ac:dyDescent="0.3">
      <c r="B58" s="16" t="s">
        <v>12</v>
      </c>
      <c r="C58" s="17">
        <v>0.88</v>
      </c>
      <c r="E58" s="18"/>
    </row>
    <row r="59" spans="2:5" x14ac:dyDescent="0.3">
      <c r="B59" s="16" t="s">
        <v>13</v>
      </c>
      <c r="C59" s="17">
        <v>0.89</v>
      </c>
      <c r="E59" s="18"/>
    </row>
    <row r="60" spans="2:5" x14ac:dyDescent="0.3">
      <c r="B60" s="16" t="s">
        <v>14</v>
      </c>
      <c r="C60" s="17">
        <v>8.4500000000000011</v>
      </c>
      <c r="E60" s="19">
        <f>GETPIVOTDATA("CSAT (%)",$B$49)</f>
        <v>8.4500000000000011</v>
      </c>
    </row>
    <row r="61" spans="2:5" x14ac:dyDescent="0.3">
      <c r="E61" s="18"/>
    </row>
    <row r="62" spans="2:5" x14ac:dyDescent="0.3">
      <c r="E62" s="18"/>
    </row>
    <row r="63" spans="2:5" x14ac:dyDescent="0.3">
      <c r="E63" s="18"/>
    </row>
    <row r="64" spans="2:5" x14ac:dyDescent="0.3">
      <c r="E64" s="18"/>
    </row>
    <row r="65" spans="2:5" x14ac:dyDescent="0.3">
      <c r="E65" s="18"/>
    </row>
    <row r="66" spans="2:5" x14ac:dyDescent="0.3">
      <c r="E66" s="18"/>
    </row>
    <row r="67" spans="2:5" x14ac:dyDescent="0.3">
      <c r="B67" s="20"/>
      <c r="C67" s="21"/>
      <c r="E67" s="18"/>
    </row>
    <row r="68" spans="2:5" x14ac:dyDescent="0.3">
      <c r="B68" s="20"/>
      <c r="C68" s="21"/>
      <c r="E68" s="18"/>
    </row>
    <row r="69" spans="2:5" x14ac:dyDescent="0.3">
      <c r="B69" s="20"/>
      <c r="C69" s="21"/>
      <c r="E69" s="18"/>
    </row>
    <row r="70" spans="2:5" x14ac:dyDescent="0.3">
      <c r="B70" s="20"/>
      <c r="C70" s="21"/>
      <c r="E70" s="18"/>
    </row>
    <row r="72" spans="2:5" x14ac:dyDescent="0.3">
      <c r="B72" s="15" t="s">
        <v>24</v>
      </c>
      <c r="C72" s="15" t="s">
        <v>26</v>
      </c>
    </row>
    <row r="73" spans="2:5" x14ac:dyDescent="0.3">
      <c r="B73" s="16" t="s">
        <v>4</v>
      </c>
      <c r="C73" s="17">
        <v>0.7</v>
      </c>
    </row>
    <row r="74" spans="2:5" x14ac:dyDescent="0.3">
      <c r="B74" s="16" t="s">
        <v>5</v>
      </c>
      <c r="C74" s="17">
        <v>0.72</v>
      </c>
    </row>
    <row r="75" spans="2:5" x14ac:dyDescent="0.3">
      <c r="B75" s="16" t="s">
        <v>6</v>
      </c>
      <c r="C75" s="17">
        <v>0.74</v>
      </c>
    </row>
    <row r="76" spans="2:5" x14ac:dyDescent="0.3">
      <c r="B76" s="16" t="s">
        <v>7</v>
      </c>
      <c r="C76" s="17">
        <v>0.76</v>
      </c>
    </row>
    <row r="77" spans="2:5" x14ac:dyDescent="0.3">
      <c r="B77" s="16" t="s">
        <v>8</v>
      </c>
      <c r="C77" s="17">
        <v>0.78</v>
      </c>
    </row>
    <row r="78" spans="2:5" x14ac:dyDescent="0.3">
      <c r="B78" s="16" t="s">
        <v>9</v>
      </c>
      <c r="C78" s="17">
        <v>0.8</v>
      </c>
    </row>
    <row r="79" spans="2:5" x14ac:dyDescent="0.3">
      <c r="B79" s="16" t="s">
        <v>10</v>
      </c>
      <c r="C79" s="17">
        <v>0.82</v>
      </c>
    </row>
    <row r="80" spans="2:5" x14ac:dyDescent="0.3">
      <c r="B80" s="16" t="s">
        <v>11</v>
      </c>
      <c r="C80" s="17">
        <v>0.84</v>
      </c>
    </row>
    <row r="81" spans="2:5" x14ac:dyDescent="0.3">
      <c r="B81" s="16" t="s">
        <v>12</v>
      </c>
      <c r="C81" s="17">
        <v>0.86</v>
      </c>
    </row>
    <row r="82" spans="2:5" x14ac:dyDescent="0.3">
      <c r="B82" s="16" t="s">
        <v>13</v>
      </c>
      <c r="C82" s="17">
        <v>0.88</v>
      </c>
    </row>
    <row r="83" spans="2:5" x14ac:dyDescent="0.3">
      <c r="B83" s="16" t="s">
        <v>14</v>
      </c>
      <c r="C83" s="17">
        <v>7.9</v>
      </c>
      <c r="E83" s="19">
        <f>GETPIVOTDATA("NPS",$B$72)</f>
        <v>7.9</v>
      </c>
    </row>
    <row r="90" spans="2:5" x14ac:dyDescent="0.3">
      <c r="B90" s="20"/>
      <c r="C90" s="22"/>
    </row>
    <row r="91" spans="2:5" x14ac:dyDescent="0.3">
      <c r="B91" s="20"/>
      <c r="C91" s="22"/>
    </row>
    <row r="92" spans="2:5" x14ac:dyDescent="0.3">
      <c r="B92" s="20"/>
      <c r="C92" s="22"/>
    </row>
    <row r="94" spans="2:5" x14ac:dyDescent="0.3">
      <c r="B94" s="15" t="s">
        <v>24</v>
      </c>
      <c r="C94" s="15" t="s">
        <v>27</v>
      </c>
    </row>
    <row r="95" spans="2:5" x14ac:dyDescent="0.3">
      <c r="B95" s="16" t="s">
        <v>4</v>
      </c>
      <c r="C95" s="17">
        <v>0.04</v>
      </c>
    </row>
    <row r="96" spans="2:5" x14ac:dyDescent="0.3">
      <c r="B96" s="16" t="s">
        <v>5</v>
      </c>
      <c r="C96" s="17">
        <v>3.7499999999999999E-2</v>
      </c>
    </row>
    <row r="97" spans="2:5" x14ac:dyDescent="0.3">
      <c r="B97" s="16" t="s">
        <v>6</v>
      </c>
      <c r="C97" s="17">
        <v>3.5000000000000003E-2</v>
      </c>
    </row>
    <row r="98" spans="2:5" x14ac:dyDescent="0.3">
      <c r="B98" s="16" t="s">
        <v>7</v>
      </c>
      <c r="C98" s="17">
        <v>3.2500000000000001E-2</v>
      </c>
    </row>
    <row r="99" spans="2:5" x14ac:dyDescent="0.3">
      <c r="B99" s="16" t="s">
        <v>8</v>
      </c>
      <c r="C99" s="17">
        <v>0.03</v>
      </c>
    </row>
    <row r="100" spans="2:5" x14ac:dyDescent="0.3">
      <c r="B100" s="16" t="s">
        <v>9</v>
      </c>
      <c r="C100" s="17">
        <v>2.75E-2</v>
      </c>
    </row>
    <row r="101" spans="2:5" x14ac:dyDescent="0.3">
      <c r="B101" s="16" t="s">
        <v>10</v>
      </c>
      <c r="C101" s="17">
        <v>2.5000000000000001E-2</v>
      </c>
    </row>
    <row r="102" spans="2:5" x14ac:dyDescent="0.3">
      <c r="B102" s="16" t="s">
        <v>11</v>
      </c>
      <c r="C102" s="17">
        <v>2.2499999999999999E-2</v>
      </c>
    </row>
    <row r="103" spans="2:5" x14ac:dyDescent="0.3">
      <c r="B103" s="16" t="s">
        <v>12</v>
      </c>
      <c r="C103" s="17">
        <v>0.02</v>
      </c>
    </row>
    <row r="104" spans="2:5" x14ac:dyDescent="0.3">
      <c r="B104" s="16" t="s">
        <v>13</v>
      </c>
      <c r="C104" s="17">
        <v>1.7500000000000002E-2</v>
      </c>
    </row>
    <row r="105" spans="2:5" x14ac:dyDescent="0.3">
      <c r="B105" s="16" t="s">
        <v>14</v>
      </c>
      <c r="C105" s="17">
        <v>0.28750000000000003</v>
      </c>
      <c r="E105" s="19">
        <f>GETPIVOTDATA("Customer Support Response Time (hours)",$B$94)</f>
        <v>0.28750000000000003</v>
      </c>
    </row>
  </sheetData>
  <mergeCells count="1">
    <mergeCell ref="B3:T3"/>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CCO</vt:lpstr>
      <vt:lpstr>Pivot Table</vt:lpstr>
      <vt:lpstr>Scorecard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2024-05-14T18:40:01Z</dcterms:created>
  <dcterms:modified xsi:type="dcterms:W3CDTF">2024-05-27T05:47:19Z</dcterms:modified>
</cp:coreProperties>
</file>