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73A9E903-8B3B-4E93-B0D3-4EF950E08050}" xr6:coauthVersionLast="47" xr6:coauthVersionMax="47" xr10:uidLastSave="{00000000-0000-0000-0000-000000000000}"/>
  <bookViews>
    <workbookView xWindow="-108" yWindow="-108" windowWidth="23256" windowHeight="12456" activeTab="1" xr2:uid="{FC6B4C1A-04E7-45FB-9B27-D3BE65E3DE2C}"/>
  </bookViews>
  <sheets>
    <sheet name="CDO"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E6" i="3"/>
  <c r="D6" i="3"/>
  <c r="C6" i="3"/>
  <c r="E5" i="3"/>
  <c r="D5" i="3"/>
  <c r="C5" i="3"/>
  <c r="E69" i="4"/>
  <c r="E56" i="4"/>
  <c r="E43" i="4"/>
</calcChain>
</file>

<file path=xl/sharedStrings.xml><?xml version="1.0" encoding="utf-8"?>
<sst xmlns="http://schemas.openxmlformats.org/spreadsheetml/2006/main" count="49" uniqueCount="28">
  <si>
    <t>Quarter</t>
  </si>
  <si>
    <t>Accuracy of Sales Forecasts (%)</t>
  </si>
  <si>
    <t>Data Quality Score</t>
  </si>
  <si>
    <t>Compliance Rate with Data Protection Laws (%)</t>
  </si>
  <si>
    <t>2022-Q1</t>
  </si>
  <si>
    <t>2022-Q2</t>
  </si>
  <si>
    <t>2022-Q3</t>
  </si>
  <si>
    <t>2022-Q4</t>
  </si>
  <si>
    <t>2023-Q1</t>
  </si>
  <si>
    <t>2023-Q2</t>
  </si>
  <si>
    <t>2023-Q3</t>
  </si>
  <si>
    <t>2023-Q4</t>
  </si>
  <si>
    <t>2024-Q1</t>
  </si>
  <si>
    <t>2024-Q2</t>
  </si>
  <si>
    <t>Grand Total</t>
  </si>
  <si>
    <t xml:space="preserve"> Quarter</t>
  </si>
  <si>
    <t xml:space="preserve"> Accuracy of Sales Forecasts (%)</t>
  </si>
  <si>
    <t xml:space="preserve"> Data Quality Score</t>
  </si>
  <si>
    <t xml:space="preserve"> Compliance Rate with Data Protection Laws (%)</t>
  </si>
  <si>
    <t>Pivot CDO Dashboard</t>
  </si>
  <si>
    <t>CDO Performance Scorecard</t>
  </si>
  <si>
    <t>Accuracy of Sales Forecasts</t>
  </si>
  <si>
    <t>Compliance Rate with Data Protection Laws</t>
  </si>
  <si>
    <t>CDO Performance Dashboard</t>
  </si>
  <si>
    <t>Row Labels</t>
  </si>
  <si>
    <t>Sum of Accuracy of Sales Forecasts (%)</t>
  </si>
  <si>
    <t>Sum of Data Quality Score</t>
  </si>
  <si>
    <t>Sum of Compliance Rate with Data Protection Laws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</si>
</sst>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0070C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2"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9" fontId="3" fillId="0" borderId="0" xfId="2" applyFont="1"/>
    <xf numFmtId="0" fontId="2" fillId="3" borderId="0" xfId="0" applyFont="1" applyFill="1"/>
    <xf numFmtId="164" fontId="3" fillId="3" borderId="0" xfId="1" applyNumberFormat="1" applyFont="1" applyFill="1"/>
    <xf numFmtId="0" fontId="3" fillId="2" borderId="0" xfId="0" applyFont="1" applyFill="1"/>
    <xf numFmtId="0" fontId="2" fillId="2" borderId="0" xfId="0" applyFont="1" applyFill="1" applyAlignment="1">
      <alignment horizontal="center"/>
    </xf>
    <xf numFmtId="0" fontId="2" fillId="2" borderId="0" xfId="0" applyFont="1" applyFill="1"/>
    <xf numFmtId="0" fontId="2" fillId="3" borderId="0" xfId="0" applyFont="1" applyFill="1" applyAlignment="1"/>
    <xf numFmtId="0" fontId="4" fillId="2" borderId="0" xfId="0" applyFont="1" applyFill="1" applyAlignment="1">
      <alignment horizontal="center"/>
    </xf>
    <xf numFmtId="0" fontId="2" fillId="4" borderId="0" xfId="0" applyFont="1" applyFill="1" applyAlignment="1">
      <alignment horizontal="center"/>
    </xf>
  </cellXfs>
  <cellStyles count="3">
    <cellStyle name="Currency" xfId="1" builtinId="4"/>
    <cellStyle name="Normal" xfId="0" builtinId="0"/>
    <cellStyle name="Percent" xfId="2" builtinId="5"/>
  </cellStyles>
  <dxfs count="6">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[CDO_Performance_Scorecard_Pivot_Dashboard.xlsx]Dashboard!PivotTable1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Dashboard!$C$32</c:f>
              <c:strCache>
                <c:ptCount val="1"/>
                <c:pt idx="0">
                  <c:v>Total</c:v>
                </c:pt>
              </c:strCache>
            </c:strRef>
          </c:tx>
          <c:spPr>
            <a:solidFill>
              <a:schemeClr val="accent1"/>
            </a:solidFill>
            <a:ln>
              <a:noFill/>
            </a:ln>
            <a:effectLst/>
          </c:spPr>
          <c:invertIfNegative val="0"/>
          <c:cat>
            <c:strRef>
              <c:f>Dashboard!$B$33:$B$36</c:f>
              <c:strCache>
                <c:ptCount val="3"/>
                <c:pt idx="0">
                  <c:v>2022-Q2</c:v>
                </c:pt>
                <c:pt idx="1">
                  <c:v>2023-Q2</c:v>
                </c:pt>
                <c:pt idx="2">
                  <c:v>2024-Q2</c:v>
                </c:pt>
              </c:strCache>
            </c:strRef>
          </c:cat>
          <c:val>
            <c:numRef>
              <c:f>Dashboard!$C$33:$C$36</c:f>
              <c:numCache>
                <c:formatCode>General</c:formatCode>
                <c:ptCount val="3"/>
                <c:pt idx="0">
                  <c:v>0.72</c:v>
                </c:pt>
                <c:pt idx="1">
                  <c:v>0.8</c:v>
                </c:pt>
                <c:pt idx="2">
                  <c:v>0.88</c:v>
                </c:pt>
              </c:numCache>
            </c:numRef>
          </c:val>
          <c:extLst>
            <c:ext xmlns:c16="http://schemas.microsoft.com/office/drawing/2014/chart" uri="{C3380CC4-5D6E-409C-BE32-E72D297353CC}">
              <c16:uniqueId val="{00000000-F66D-411B-A4A5-344AD4A8C419}"/>
            </c:ext>
          </c:extLst>
        </c:ser>
        <c:dLbls>
          <c:showLegendKey val="0"/>
          <c:showVal val="0"/>
          <c:showCatName val="0"/>
          <c:showSerName val="0"/>
          <c:showPercent val="0"/>
          <c:showBubbleSize val="0"/>
        </c:dLbls>
        <c:gapWidth val="219"/>
        <c:overlap val="-27"/>
        <c:axId val="1040303119"/>
        <c:axId val="1040303951"/>
      </c:barChart>
      <c:catAx>
        <c:axId val="104030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3951"/>
        <c:crosses val="autoZero"/>
        <c:auto val="1"/>
        <c:lblAlgn val="ctr"/>
        <c:lblOffset val="100"/>
        <c:noMultiLvlLbl val="0"/>
      </c:catAx>
      <c:valAx>
        <c:axId val="1040303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[CDO_Performance_Scorecard_Pivot_Dashboard.xlsx]Dashboard!PivotTable2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Dashboard!$C$45</c:f>
              <c:strCache>
                <c:ptCount val="1"/>
                <c:pt idx="0">
                  <c:v>Total</c:v>
                </c:pt>
              </c:strCache>
            </c:strRef>
          </c:tx>
          <c:spPr>
            <a:solidFill>
              <a:schemeClr val="accent1"/>
            </a:solidFill>
            <a:ln>
              <a:noFill/>
            </a:ln>
            <a:effectLst/>
          </c:spPr>
          <c:invertIfNegative val="0"/>
          <c:cat>
            <c:strRef>
              <c:f>Dashboard!$B$46:$B$49</c:f>
              <c:strCache>
                <c:ptCount val="3"/>
                <c:pt idx="0">
                  <c:v>2022-Q2</c:v>
                </c:pt>
                <c:pt idx="1">
                  <c:v>2023-Q2</c:v>
                </c:pt>
                <c:pt idx="2">
                  <c:v>2024-Q2</c:v>
                </c:pt>
              </c:strCache>
            </c:strRef>
          </c:cat>
          <c:val>
            <c:numRef>
              <c:f>Dashboard!$C$46:$C$49</c:f>
              <c:numCache>
                <c:formatCode>General</c:formatCode>
                <c:ptCount val="3"/>
                <c:pt idx="0">
                  <c:v>0.77500000000000002</c:v>
                </c:pt>
                <c:pt idx="1">
                  <c:v>0.875</c:v>
                </c:pt>
                <c:pt idx="2">
                  <c:v>0.97499999999999998</c:v>
                </c:pt>
              </c:numCache>
            </c:numRef>
          </c:val>
          <c:extLst>
            <c:ext xmlns:c16="http://schemas.microsoft.com/office/drawing/2014/chart" uri="{C3380CC4-5D6E-409C-BE32-E72D297353CC}">
              <c16:uniqueId val="{00000000-2C9A-4977-B42A-07BAE50823BB}"/>
            </c:ext>
          </c:extLst>
        </c:ser>
        <c:dLbls>
          <c:showLegendKey val="0"/>
          <c:showVal val="0"/>
          <c:showCatName val="0"/>
          <c:showSerName val="0"/>
          <c:showPercent val="0"/>
          <c:showBubbleSize val="0"/>
        </c:dLbls>
        <c:gapWidth val="219"/>
        <c:overlap val="-27"/>
        <c:axId val="706163231"/>
        <c:axId val="706163647"/>
      </c:barChart>
      <c:catAx>
        <c:axId val="70616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63647"/>
        <c:crosses val="autoZero"/>
        <c:auto val="1"/>
        <c:lblAlgn val="ctr"/>
        <c:lblOffset val="100"/>
        <c:noMultiLvlLbl val="0"/>
      </c:catAx>
      <c:valAx>
        <c:axId val="706163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6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[CDO_Performance_Scorecard_Pivot_Dashboard.xlsx]Dashboard!PivotTable3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Dashboard!$C$58</c:f>
              <c:strCache>
                <c:ptCount val="1"/>
                <c:pt idx="0">
                  <c:v>Total</c:v>
                </c:pt>
              </c:strCache>
            </c:strRef>
          </c:tx>
          <c:spPr>
            <a:solidFill>
              <a:schemeClr val="accent1"/>
            </a:solidFill>
            <a:ln>
              <a:noFill/>
            </a:ln>
            <a:effectLst/>
          </c:spPr>
          <c:invertIfNegative val="0"/>
          <c:cat>
            <c:strRef>
              <c:f>Dashboard!$B$59:$B$62</c:f>
              <c:strCache>
                <c:ptCount val="3"/>
                <c:pt idx="0">
                  <c:v>2022-Q2</c:v>
                </c:pt>
                <c:pt idx="1">
                  <c:v>2023-Q2</c:v>
                </c:pt>
                <c:pt idx="2">
                  <c:v>2024-Q2</c:v>
                </c:pt>
              </c:strCache>
            </c:strRef>
          </c:cat>
          <c:val>
            <c:numRef>
              <c:f>Dashboard!$C$59:$C$62</c:f>
              <c:numCache>
                <c:formatCode>General</c:formatCode>
                <c:ptCount val="3"/>
                <c:pt idx="0">
                  <c:v>0.91</c:v>
                </c:pt>
                <c:pt idx="1">
                  <c:v>0.95</c:v>
                </c:pt>
                <c:pt idx="2">
                  <c:v>0.99</c:v>
                </c:pt>
              </c:numCache>
            </c:numRef>
          </c:val>
          <c:extLst>
            <c:ext xmlns:c16="http://schemas.microsoft.com/office/drawing/2014/chart" uri="{C3380CC4-5D6E-409C-BE32-E72D297353CC}">
              <c16:uniqueId val="{00000000-9375-49C4-856F-8577C1F0A6BC}"/>
            </c:ext>
          </c:extLst>
        </c:ser>
        <c:dLbls>
          <c:showLegendKey val="0"/>
          <c:showVal val="0"/>
          <c:showCatName val="0"/>
          <c:showSerName val="0"/>
          <c:showPercent val="0"/>
          <c:showBubbleSize val="0"/>
        </c:dLbls>
        <c:gapWidth val="219"/>
        <c:overlap val="-27"/>
        <c:axId val="1038148207"/>
        <c:axId val="1038150703"/>
      </c:barChart>
      <c:catAx>
        <c:axId val="1038148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50703"/>
        <c:crosses val="autoZero"/>
        <c:auto val="1"/>
        <c:lblAlgn val="ctr"/>
        <c:lblOffset val="100"/>
        <c:noMultiLvlLbl val="0"/>
      </c:catAx>
      <c:valAx>
        <c:axId val="10381507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4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76200</xdr:colOff>
      <xdr:row>2</xdr:row>
      <xdr:rowOff>175260</xdr:rowOff>
    </xdr:from>
    <xdr:to>
      <xdr:col>2</xdr:col>
      <xdr:colOff>1645920</xdr:colOff>
      <xdr:row>8</xdr:row>
      <xdr:rowOff>137160</xdr:rowOff>
    </xdr:to>
    <xdr:sp macro="" textlink="$E$43">
      <xdr:nvSpPr>
        <xdr:cNvPr id="2" name="Rectangle: Rounded Corners 1">
          <a:extLst>
            <a:ext uri="{FF2B5EF4-FFF2-40B4-BE49-F238E27FC236}">
              <a16:creationId xmlns:a16="http://schemas.microsoft.com/office/drawing/2014/main" id="{69598B59-BAD9-44CD-9FC7-0E2C0C348D8E}"/>
            </a:ext>
          </a:extLst>
        </xdr:cNvPr>
        <xdr:cNvSpPr/>
      </xdr:nvSpPr>
      <xdr:spPr>
        <a:xfrm>
          <a:off x="76200" y="358140"/>
          <a:ext cx="2430780" cy="1059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Accuracy of Sales Forecast</a:t>
          </a:r>
        </a:p>
        <a:p>
          <a:pPr algn="ctr"/>
          <a:fld id="{2B2CCE73-924C-4649-B2BB-E7F9831F8FB3}" type="TxLink">
            <a:rPr lang="en-US" sz="1800" b="0" i="0" u="none" strike="noStrike">
              <a:solidFill>
                <a:schemeClr val="bg1"/>
              </a:solidFill>
              <a:latin typeface="Calibri"/>
              <a:ea typeface="Calibri"/>
              <a:cs typeface="Calibri"/>
            </a:rPr>
            <a:pPr algn="ctr"/>
            <a:t>2.4</a:t>
          </a:fld>
          <a:endParaRPr lang="en-US" sz="1800">
            <a:solidFill>
              <a:schemeClr val="bg1"/>
            </a:solidFill>
          </a:endParaRPr>
        </a:p>
      </xdr:txBody>
    </xdr:sp>
    <xdr:clientData/>
  </xdr:twoCellAnchor>
  <xdr:twoCellAnchor>
    <xdr:from>
      <xdr:col>2</xdr:col>
      <xdr:colOff>1897380</xdr:colOff>
      <xdr:row>2</xdr:row>
      <xdr:rowOff>175260</xdr:rowOff>
    </xdr:from>
    <xdr:to>
      <xdr:col>4</xdr:col>
      <xdr:colOff>426720</xdr:colOff>
      <xdr:row>8</xdr:row>
      <xdr:rowOff>152400</xdr:rowOff>
    </xdr:to>
    <xdr:sp macro="" textlink="$E$56">
      <xdr:nvSpPr>
        <xdr:cNvPr id="4" name="Rectangle: Rounded Corners 3">
          <a:extLst>
            <a:ext uri="{FF2B5EF4-FFF2-40B4-BE49-F238E27FC236}">
              <a16:creationId xmlns:a16="http://schemas.microsoft.com/office/drawing/2014/main" id="{696F086B-F677-40AA-ACF4-5DE513BA169A}"/>
            </a:ext>
          </a:extLst>
        </xdr:cNvPr>
        <xdr:cNvSpPr/>
      </xdr:nvSpPr>
      <xdr:spPr>
        <a:xfrm>
          <a:off x="2758440" y="358140"/>
          <a:ext cx="2430780" cy="10744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Data Quality Score</a:t>
          </a:r>
        </a:p>
        <a:p>
          <a:pPr algn="ctr"/>
          <a:fld id="{F84C3034-42EC-4B08-B5AF-8A0154D58368}" type="TxLink">
            <a:rPr lang="en-US" sz="1800" b="0" i="0" u="none" strike="noStrike">
              <a:solidFill>
                <a:schemeClr val="bg1"/>
              </a:solidFill>
              <a:latin typeface="Calibri"/>
              <a:ea typeface="Calibri"/>
              <a:cs typeface="Calibri"/>
            </a:rPr>
            <a:pPr algn="ctr"/>
            <a:t>2.625</a:t>
          </a:fld>
          <a:endParaRPr lang="en-US" sz="1800">
            <a:solidFill>
              <a:schemeClr val="bg1"/>
            </a:solidFill>
          </a:endParaRPr>
        </a:p>
      </xdr:txBody>
    </xdr:sp>
    <xdr:clientData/>
  </xdr:twoCellAnchor>
  <xdr:twoCellAnchor>
    <xdr:from>
      <xdr:col>5</xdr:col>
      <xdr:colOff>91440</xdr:colOff>
      <xdr:row>2</xdr:row>
      <xdr:rowOff>175260</xdr:rowOff>
    </xdr:from>
    <xdr:to>
      <xdr:col>9</xdr:col>
      <xdr:colOff>83820</xdr:colOff>
      <xdr:row>8</xdr:row>
      <xdr:rowOff>121920</xdr:rowOff>
    </xdr:to>
    <xdr:sp macro="" textlink="$E$69">
      <xdr:nvSpPr>
        <xdr:cNvPr id="5" name="Rectangle: Rounded Corners 4">
          <a:extLst>
            <a:ext uri="{FF2B5EF4-FFF2-40B4-BE49-F238E27FC236}">
              <a16:creationId xmlns:a16="http://schemas.microsoft.com/office/drawing/2014/main" id="{000D9811-CDF2-4564-BDD2-F99A33C4C1BF}"/>
            </a:ext>
          </a:extLst>
        </xdr:cNvPr>
        <xdr:cNvSpPr/>
      </xdr:nvSpPr>
      <xdr:spPr>
        <a:xfrm>
          <a:off x="5463540" y="358140"/>
          <a:ext cx="2430780" cy="1043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Compliance Rate with Data Protection</a:t>
          </a:r>
        </a:p>
        <a:p>
          <a:pPr algn="ctr"/>
          <a:fld id="{B436D161-8FC5-40CD-A695-D00D0C854D34}" type="TxLink">
            <a:rPr lang="en-US" sz="1800" b="0" i="0" u="none" strike="noStrike">
              <a:solidFill>
                <a:schemeClr val="bg1"/>
              </a:solidFill>
              <a:latin typeface="Calibri"/>
              <a:ea typeface="Calibri"/>
              <a:cs typeface="Calibri"/>
            </a:rPr>
            <a:pPr algn="ctr"/>
            <a:t>2.85</a:t>
          </a:fld>
          <a:endParaRPr lang="en-US" sz="1800">
            <a:solidFill>
              <a:schemeClr val="bg1"/>
            </a:solidFill>
          </a:endParaRPr>
        </a:p>
      </xdr:txBody>
    </xdr:sp>
    <xdr:clientData/>
  </xdr:twoCellAnchor>
  <xdr:twoCellAnchor>
    <xdr:from>
      <xdr:col>1</xdr:col>
      <xdr:colOff>0</xdr:colOff>
      <xdr:row>9</xdr:row>
      <xdr:rowOff>0</xdr:rowOff>
    </xdr:from>
    <xdr:to>
      <xdr:col>2</xdr:col>
      <xdr:colOff>1645920</xdr:colOff>
      <xdr:row>25</xdr:row>
      <xdr:rowOff>38100</xdr:rowOff>
    </xdr:to>
    <xdr:graphicFrame macro="">
      <xdr:nvGraphicFramePr>
        <xdr:cNvPr id="7" name="Chart 6">
          <a:extLst>
            <a:ext uri="{FF2B5EF4-FFF2-40B4-BE49-F238E27FC236}">
              <a16:creationId xmlns:a16="http://schemas.microsoft.com/office/drawing/2014/main" id="{F90879B7-EBF2-4CEA-B677-5D5437D6E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1882140</xdr:colOff>
      <xdr:row>9</xdr:row>
      <xdr:rowOff>7620</xdr:rowOff>
    </xdr:from>
    <xdr:to>
      <xdr:col>4</xdr:col>
      <xdr:colOff>441960</xdr:colOff>
      <xdr:row>25</xdr:row>
      <xdr:rowOff>45720</xdr:rowOff>
    </xdr:to>
    <xdr:graphicFrame macro="">
      <xdr:nvGraphicFramePr>
        <xdr:cNvPr id="9" name="Chart 8">
          <a:extLst>
            <a:ext uri="{FF2B5EF4-FFF2-40B4-BE49-F238E27FC236}">
              <a16:creationId xmlns:a16="http://schemas.microsoft.com/office/drawing/2014/main" id="{CA60201E-945F-43D0-94EA-FDAED5C8E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8</xdr:row>
      <xdr:rowOff>167640</xdr:rowOff>
    </xdr:from>
    <xdr:to>
      <xdr:col>9</xdr:col>
      <xdr:colOff>60960</xdr:colOff>
      <xdr:row>25</xdr:row>
      <xdr:rowOff>53340</xdr:rowOff>
    </xdr:to>
    <xdr:graphicFrame macro="">
      <xdr:nvGraphicFramePr>
        <xdr:cNvPr id="11" name="Chart 10">
          <a:extLst>
            <a:ext uri="{FF2B5EF4-FFF2-40B4-BE49-F238E27FC236}">
              <a16:creationId xmlns:a16="http://schemas.microsoft.com/office/drawing/2014/main" id="{F3D4CEF6-3635-4BF4-999F-A1BE3F651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167640</xdr:colOff>
      <xdr:row>3</xdr:row>
      <xdr:rowOff>30480</xdr:rowOff>
    </xdr:from>
    <xdr:to>
      <xdr:col>12</xdr:col>
      <xdr:colOff>45720</xdr:colOff>
      <xdr:row>25</xdr:row>
      <xdr:rowOff>15240</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B500C1F7-4A55-458F-9A3F-68D65541935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860280" y="396240"/>
              <a:ext cx="1706880" cy="4008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7.02442303241" createdVersion="7" refreshedVersion="7" minRefreshableVersion="3" recordCount="10" xr:uid="{EFE48634-95E6-4CEA-B008-8C36E0638965}">
  <cacheSource type="worksheet">
    <worksheetSource name="Table3567891011121314"/>
  </cacheSource>
  <cacheFields count="4">
    <cacheField name="Quarter" numFmtId="0">
      <sharedItems count="10">
        <s v="2022-Q1"/>
        <s v="2022-Q2"/>
        <s v="2022-Q3"/>
        <s v="2022-Q4"/>
        <s v="2023-Q1"/>
        <s v="2023-Q2"/>
        <s v="2023-Q3"/>
        <s v="2023-Q4"/>
        <s v="2024-Q1"/>
        <s v="2024-Q2"/>
      </sharedItems>
    </cacheField>
    <cacheField name="Accuracy of Sales Forecasts (%)" numFmtId="9">
      <sharedItems containsSemiMixedTypes="0" containsString="0" containsNumber="1" minValue="0.7" maxValue="0.88"/>
    </cacheField>
    <cacheField name="Data Quality Score" numFmtId="9">
      <sharedItems containsSemiMixedTypes="0" containsString="0" containsNumber="1" minValue="0.75" maxValue="0.97499999999999998"/>
    </cacheField>
    <cacheField name="Compliance Rate with Data Protection Laws (%)" numFmtId="9">
      <sharedItems containsSemiMixedTypes="0" containsString="0" containsNumber="1" minValue="0.9" maxValue="0.99"/>
    </cacheField>
  </cacheFields>
  <extLst>
    <ext xmlns:x14="http://schemas.microsoft.com/office/spreadsheetml/2009/9/main" uri="{725AE2AE-9491-48be-B2B4-4EB974FC3084}">
      <x14:pivotCacheDefinition pivotCacheId="36780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7"/>
    <n v="0.75"/>
    <n v="0.9"/>
  </r>
  <r>
    <x v="1"/>
    <n v="0.72"/>
    <n v="0.77500000000000002"/>
    <n v="0.91"/>
  </r>
  <r>
    <x v="2"/>
    <n v="0.74"/>
    <n v="0.8"/>
    <n v="0.92"/>
  </r>
  <r>
    <x v="3"/>
    <n v="0.76"/>
    <n v="0.82499999999999996"/>
    <n v="0.93"/>
  </r>
  <r>
    <x v="4"/>
    <n v="0.78"/>
    <n v="0.85"/>
    <n v="0.94"/>
  </r>
  <r>
    <x v="5"/>
    <n v="0.8"/>
    <n v="0.875"/>
    <n v="0.95"/>
  </r>
  <r>
    <x v="6"/>
    <n v="0.82"/>
    <n v="0.9"/>
    <n v="0.96"/>
  </r>
  <r>
    <x v="7"/>
    <n v="0.84"/>
    <n v="0.92500000000000004"/>
    <n v="0.97"/>
  </r>
  <r>
    <x v="8"/>
    <n v="0.86"/>
    <n v="0.95"/>
    <n v="0.98"/>
  </r>
  <r>
    <x v="9"/>
    <n v="0.88"/>
    <n v="0.97499999999999998"/>
    <n v="0.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074DA-9B81-4D66-B517-17BCC80CEFE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4:E8" firstHeaderRow="0" firstDataRow="1" firstDataCol="1"/>
  <pivotFields count="4">
    <pivotField axis="axisRow" showAll="0">
      <items count="11">
        <item h="1" x="0"/>
        <item x="1"/>
        <item h="1" x="2"/>
        <item h="1" x="3"/>
        <item h="1" x="4"/>
        <item x="5"/>
        <item h="1" x="6"/>
        <item h="1" x="7"/>
        <item h="1" x="8"/>
        <item x="9"/>
        <item t="default"/>
      </items>
    </pivotField>
    <pivotField dataField="1" numFmtId="9" showAll="0"/>
    <pivotField dataField="1" numFmtId="9" showAll="0"/>
    <pivotField dataField="1" numFmtId="9" showAll="0"/>
  </pivotFields>
  <rowFields count="1">
    <field x="0"/>
  </rowFields>
  <rowItems count="4">
    <i>
      <x v="1"/>
    </i>
    <i>
      <x v="5"/>
    </i>
    <i>
      <x v="9"/>
    </i>
    <i t="grand">
      <x/>
    </i>
  </rowItems>
  <colFields count="1">
    <field x="-2"/>
  </colFields>
  <colItems count="3">
    <i>
      <x/>
    </i>
    <i i="1">
      <x v="1"/>
    </i>
    <i i="2">
      <x v="2"/>
    </i>
  </colItems>
  <dataFields count="3">
    <dataField name=" Accuracy of Sales Forecasts (%)" fld="1" baseField="0" baseItem="0"/>
    <dataField name=" Data Quality Score" fld="2" baseField="0" baseItem="0"/>
    <dataField name=" Compliance Rate with Data Protection Laws (%)" fld="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D3F9B-589C-4371-ACCE-DF9B00402BC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8:C62"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numFmtId="9" showAll="0"/>
    <pivotField dataField="1" numFmtId="9" showAll="0"/>
  </pivotFields>
  <rowFields count="1">
    <field x="0"/>
  </rowFields>
  <rowItems count="4">
    <i>
      <x v="1"/>
    </i>
    <i>
      <x v="5"/>
    </i>
    <i>
      <x v="9"/>
    </i>
    <i t="grand">
      <x/>
    </i>
  </rowItems>
  <colItems count="1">
    <i/>
  </colItems>
  <dataFields count="1">
    <dataField name="Sum of Compliance Rate with Data Protection Laws (%)"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D4FDC-543B-4260-B17C-EF80AB6E895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5:C49"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dataField="1" numFmtId="9" showAll="0"/>
    <pivotField numFmtId="9" showAll="0"/>
  </pivotFields>
  <rowFields count="1">
    <field x="0"/>
  </rowFields>
  <rowItems count="4">
    <i>
      <x v="1"/>
    </i>
    <i>
      <x v="5"/>
    </i>
    <i>
      <x v="9"/>
    </i>
    <i t="grand">
      <x/>
    </i>
  </rowItems>
  <colItems count="1">
    <i/>
  </colItems>
  <dataFields count="1">
    <dataField name="Sum of Data Quality Score"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BBDA73-3032-4D67-9098-4D564D9262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2:C36" firstHeaderRow="1" firstDataRow="1" firstDataCol="1"/>
  <pivotFields count="4">
    <pivotField axis="axisRow" showAll="0">
      <items count="11">
        <item h="1" x="0"/>
        <item x="1"/>
        <item h="1" x="2"/>
        <item h="1" x="3"/>
        <item h="1" x="4"/>
        <item x="5"/>
        <item h="1" x="6"/>
        <item h="1" x="7"/>
        <item h="1" x="8"/>
        <item x="9"/>
        <item t="default"/>
      </items>
    </pivotField>
    <pivotField dataField="1" numFmtId="9" showAll="0"/>
    <pivotField numFmtId="9" showAll="0"/>
    <pivotField numFmtId="9" showAll="0"/>
  </pivotFields>
  <rowFields count="1">
    <field x="0"/>
  </rowFields>
  <rowItems count="4">
    <i>
      <x v="1"/>
    </i>
    <i>
      <x v="5"/>
    </i>
    <i>
      <x v="9"/>
    </i>
    <i t="grand">
      <x/>
    </i>
  </rowItems>
  <colItems count="1">
    <i/>
  </colItems>
  <dataFields count="1">
    <dataField name="Sum of Accuracy of Sales Forecasts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7DB5A04-9D95-4B3C-93B0-3B03DD110413}" sourceName="Quarter">
  <pivotTables>
    <pivotTable tabId="4" name="PivotTable2"/>
    <pivotTable tabId="4" name="PivotTable1"/>
    <pivotTable tabId="4" name="PivotTable3"/>
    <pivotTable tabId="2" name="PivotTable18"/>
  </pivotTables>
  <data>
    <tabular pivotCacheId="36780804">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C5B1618-55B3-4414-8D90-3A5EF8829A3B}"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8B6F46-9615-4F69-914E-F1CBC446FE34}" name="Table3567891011121314" displayName="Table3567891011121314" ref="A1:D11" totalsRowShown="0" headerRowDxfId="5" dataDxfId="4">
  <autoFilter ref="A1:D11" xr:uid="{583BCF46-B88C-49C9-8A9A-2BDBA1B92663}"/>
  <tableColumns count="4">
    <tableColumn id="1" xr3:uid="{6B6DB02F-5308-4784-8A73-97B4D18BE866}" name="Quarter" dataDxfId="3"/>
    <tableColumn id="2" xr3:uid="{4DC6AADC-0BFF-4F79-A505-387458DF9189}" name="Accuracy of Sales Forecasts (%)" dataDxfId="2" dataCellStyle="Percent"/>
    <tableColumn id="3" xr3:uid="{CD7BBB80-B5C2-4D6A-BCFA-0B8B6DDD3506}" name="Data Quality Score" dataDxfId="1" dataCellStyle="Percent"/>
    <tableColumn id="4" xr3:uid="{04BD1E81-345C-4A8D-8193-810A8CD5DE05}" name="Compliance Rate with Data Protection Laws (%)" dataDxfId="0" dataCellStyle="Percen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2C1-603D-44B5-AF82-585211A7492A}">
  <dimension ref="A1:I14"/>
  <sheetViews>
    <sheetView showGridLines="0" zoomScale="175" zoomScaleNormal="175" workbookViewId="0">
      <selection sqref="A1:D11"/>
    </sheetView>
  </sheetViews>
  <sheetFormatPr defaultRowHeight="14.4" x14ac:dyDescent="0.3"/>
  <cols>
    <col min="2" max="2" width="18.44140625" customWidth="1"/>
    <col min="3" max="3" width="13.44140625" customWidth="1"/>
    <col min="4" max="4" width="29.6640625" customWidth="1"/>
  </cols>
  <sheetData>
    <row r="1" spans="1:9" s="2" customFormat="1" ht="28.8" x14ac:dyDescent="0.3">
      <c r="A1" s="1" t="s">
        <v>0</v>
      </c>
      <c r="B1" s="1" t="s">
        <v>1</v>
      </c>
      <c r="C1" s="1" t="s">
        <v>2</v>
      </c>
      <c r="D1" s="1" t="s">
        <v>3</v>
      </c>
    </row>
    <row r="2" spans="1:9" x14ac:dyDescent="0.3">
      <c r="A2" s="3" t="s">
        <v>4</v>
      </c>
      <c r="B2" s="4">
        <v>0.7</v>
      </c>
      <c r="C2" s="4">
        <v>0.75</v>
      </c>
      <c r="D2" s="4">
        <v>0.9</v>
      </c>
      <c r="E2" s="2"/>
      <c r="F2" s="2"/>
      <c r="G2" s="2"/>
      <c r="H2" s="2"/>
      <c r="I2" s="2"/>
    </row>
    <row r="3" spans="1:9" x14ac:dyDescent="0.3">
      <c r="A3" s="3" t="s">
        <v>5</v>
      </c>
      <c r="B3" s="4">
        <v>0.72</v>
      </c>
      <c r="C3" s="4">
        <v>0.77500000000000002</v>
      </c>
      <c r="D3" s="4">
        <v>0.91</v>
      </c>
      <c r="E3" s="2"/>
      <c r="F3" s="2"/>
      <c r="G3" s="2"/>
      <c r="H3" s="2"/>
      <c r="I3" s="2"/>
    </row>
    <row r="4" spans="1:9" x14ac:dyDescent="0.3">
      <c r="A4" s="3" t="s">
        <v>6</v>
      </c>
      <c r="B4" s="4">
        <v>0.74</v>
      </c>
      <c r="C4" s="4">
        <v>0.8</v>
      </c>
      <c r="D4" s="4">
        <v>0.92</v>
      </c>
      <c r="E4" s="2"/>
      <c r="F4" s="2"/>
      <c r="G4" s="2"/>
      <c r="H4" s="2"/>
      <c r="I4" s="2"/>
    </row>
    <row r="5" spans="1:9" x14ac:dyDescent="0.3">
      <c r="A5" s="3" t="s">
        <v>7</v>
      </c>
      <c r="B5" s="4">
        <v>0.76</v>
      </c>
      <c r="C5" s="4">
        <v>0.82499999999999996</v>
      </c>
      <c r="D5" s="4">
        <v>0.93</v>
      </c>
      <c r="E5" s="2"/>
      <c r="F5" s="2"/>
      <c r="G5" s="2"/>
      <c r="H5" s="2"/>
      <c r="I5" s="2"/>
    </row>
    <row r="6" spans="1:9" x14ac:dyDescent="0.3">
      <c r="A6" s="3" t="s">
        <v>8</v>
      </c>
      <c r="B6" s="4">
        <v>0.78</v>
      </c>
      <c r="C6" s="4">
        <v>0.85</v>
      </c>
      <c r="D6" s="4">
        <v>0.94</v>
      </c>
      <c r="E6" s="2"/>
      <c r="F6" s="2"/>
      <c r="G6" s="2"/>
      <c r="H6" s="2"/>
      <c r="I6" s="2"/>
    </row>
    <row r="7" spans="1:9" x14ac:dyDescent="0.3">
      <c r="A7" s="3" t="s">
        <v>9</v>
      </c>
      <c r="B7" s="4">
        <v>0.8</v>
      </c>
      <c r="C7" s="4">
        <v>0.875</v>
      </c>
      <c r="D7" s="4">
        <v>0.95</v>
      </c>
      <c r="E7" s="2"/>
      <c r="F7" s="2"/>
      <c r="G7" s="2"/>
      <c r="H7" s="2"/>
      <c r="I7" s="2"/>
    </row>
    <row r="8" spans="1:9" x14ac:dyDescent="0.3">
      <c r="A8" s="3" t="s">
        <v>10</v>
      </c>
      <c r="B8" s="4">
        <v>0.82</v>
      </c>
      <c r="C8" s="4">
        <v>0.9</v>
      </c>
      <c r="D8" s="4">
        <v>0.96</v>
      </c>
      <c r="E8" s="2"/>
      <c r="F8" s="2"/>
      <c r="G8" s="2"/>
      <c r="H8" s="2"/>
      <c r="I8" s="2"/>
    </row>
    <row r="9" spans="1:9" x14ac:dyDescent="0.3">
      <c r="A9" s="3" t="s">
        <v>11</v>
      </c>
      <c r="B9" s="4">
        <v>0.84</v>
      </c>
      <c r="C9" s="4">
        <v>0.92500000000000004</v>
      </c>
      <c r="D9" s="4">
        <v>0.97</v>
      </c>
      <c r="E9" s="2"/>
      <c r="F9" s="2"/>
      <c r="G9" s="2"/>
      <c r="H9" s="2"/>
      <c r="I9" s="2"/>
    </row>
    <row r="10" spans="1:9" x14ac:dyDescent="0.3">
      <c r="A10" s="3" t="s">
        <v>12</v>
      </c>
      <c r="B10" s="4">
        <v>0.86</v>
      </c>
      <c r="C10" s="4">
        <v>0.95</v>
      </c>
      <c r="D10" s="4">
        <v>0.98</v>
      </c>
      <c r="E10" s="2"/>
      <c r="F10" s="2"/>
      <c r="G10" s="2"/>
      <c r="H10" s="2"/>
      <c r="I10" s="2"/>
    </row>
    <row r="11" spans="1:9" x14ac:dyDescent="0.3">
      <c r="A11" s="3" t="s">
        <v>13</v>
      </c>
      <c r="B11" s="4">
        <v>0.88</v>
      </c>
      <c r="C11" s="4">
        <v>0.97499999999999998</v>
      </c>
      <c r="D11" s="4">
        <v>0.99</v>
      </c>
      <c r="E11" s="2"/>
      <c r="F11" s="2"/>
      <c r="G11" s="2"/>
      <c r="H11" s="2"/>
      <c r="I11" s="2"/>
    </row>
    <row r="12" spans="1:9" x14ac:dyDescent="0.3">
      <c r="E12" s="2"/>
      <c r="F12" s="2"/>
      <c r="G12" s="2"/>
      <c r="H12" s="2"/>
      <c r="I12" s="2"/>
    </row>
    <row r="13" spans="1:9" x14ac:dyDescent="0.3">
      <c r="E13" s="2"/>
      <c r="F13" s="2"/>
      <c r="G13" s="2"/>
      <c r="H13" s="2"/>
    </row>
    <row r="14" spans="1:9" x14ac:dyDescent="0.3">
      <c r="F14" s="2"/>
      <c r="G14" s="2"/>
      <c r="H14"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3F32-02FB-45C2-9A6C-7F1824E3D03F}">
  <dimension ref="B2:E8"/>
  <sheetViews>
    <sheetView showGridLines="0" tabSelected="1" zoomScale="170" zoomScaleNormal="170" workbookViewId="0">
      <selection activeCell="E12" sqref="E12"/>
    </sheetView>
  </sheetViews>
  <sheetFormatPr defaultRowHeight="14.4" x14ac:dyDescent="0.3"/>
  <cols>
    <col min="2" max="2" width="10.88671875" bestFit="1" customWidth="1"/>
    <col min="3" max="3" width="27.88671875" bestFit="1" customWidth="1"/>
    <col min="4" max="4" width="17.109375" bestFit="1" customWidth="1"/>
    <col min="5" max="5" width="42.21875" bestFit="1" customWidth="1"/>
  </cols>
  <sheetData>
    <row r="2" spans="2:5" ht="18" x14ac:dyDescent="0.35">
      <c r="B2" s="16" t="s">
        <v>19</v>
      </c>
      <c r="C2" s="16"/>
      <c r="D2" s="16"/>
      <c r="E2" s="16"/>
    </row>
    <row r="4" spans="2:5" x14ac:dyDescent="0.3">
      <c r="B4" s="5" t="s">
        <v>15</v>
      </c>
      <c r="C4" t="s">
        <v>16</v>
      </c>
      <c r="D4" t="s">
        <v>17</v>
      </c>
      <c r="E4" t="s">
        <v>18</v>
      </c>
    </row>
    <row r="5" spans="2:5" x14ac:dyDescent="0.3">
      <c r="B5" s="6" t="s">
        <v>5</v>
      </c>
      <c r="C5" s="7">
        <v>0.72</v>
      </c>
      <c r="D5" s="7">
        <v>0.77500000000000002</v>
      </c>
      <c r="E5" s="7">
        <v>0.91</v>
      </c>
    </row>
    <row r="6" spans="2:5" x14ac:dyDescent="0.3">
      <c r="B6" s="6" t="s">
        <v>9</v>
      </c>
      <c r="C6" s="7">
        <v>0.8</v>
      </c>
      <c r="D6" s="7">
        <v>0.875</v>
      </c>
      <c r="E6" s="7">
        <v>0.95</v>
      </c>
    </row>
    <row r="7" spans="2:5" x14ac:dyDescent="0.3">
      <c r="B7" s="6" t="s">
        <v>13</v>
      </c>
      <c r="C7" s="7">
        <v>0.88</v>
      </c>
      <c r="D7" s="7">
        <v>0.97499999999999998</v>
      </c>
      <c r="E7" s="7">
        <v>0.99</v>
      </c>
    </row>
    <row r="8" spans="2:5" x14ac:dyDescent="0.3">
      <c r="B8" s="6" t="s">
        <v>14</v>
      </c>
      <c r="C8" s="7">
        <v>2.4</v>
      </c>
      <c r="D8" s="7">
        <v>2.625</v>
      </c>
      <c r="E8" s="7">
        <v>2.8499999999999996</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F562-693D-4E9C-9B21-ADC8EEEF10D7}">
  <dimension ref="B2:E8"/>
  <sheetViews>
    <sheetView showGridLines="0" zoomScale="250" zoomScaleNormal="250" workbookViewId="0">
      <selection activeCell="A9" sqref="A9"/>
    </sheetView>
  </sheetViews>
  <sheetFormatPr defaultRowHeight="14.4" x14ac:dyDescent="0.3"/>
  <cols>
    <col min="2" max="2" width="34.109375" customWidth="1"/>
  </cols>
  <sheetData>
    <row r="2" spans="2:5" ht="18" x14ac:dyDescent="0.35">
      <c r="B2" s="16" t="s">
        <v>20</v>
      </c>
      <c r="C2" s="16"/>
      <c r="D2" s="16"/>
      <c r="E2" s="16"/>
    </row>
    <row r="3" spans="2:5" x14ac:dyDescent="0.3">
      <c r="B3" s="8"/>
      <c r="C3" s="8"/>
      <c r="D3" s="8"/>
      <c r="E3" s="8"/>
    </row>
    <row r="4" spans="2:5" x14ac:dyDescent="0.3">
      <c r="B4" s="12"/>
      <c r="C4" s="13" t="s">
        <v>5</v>
      </c>
      <c r="D4" s="13" t="s">
        <v>9</v>
      </c>
      <c r="E4" s="13" t="s">
        <v>13</v>
      </c>
    </row>
    <row r="5" spans="2:5" x14ac:dyDescent="0.3">
      <c r="B5" s="14" t="s">
        <v>21</v>
      </c>
      <c r="C5" s="9">
        <f>VLOOKUP(C$4,Table3567891011121314[#All],2,FALSE)</f>
        <v>0.72</v>
      </c>
      <c r="D5" s="9">
        <f>VLOOKUP(D$4,Table3567891011121314[#All],2,FALSE)</f>
        <v>0.8</v>
      </c>
      <c r="E5" s="9">
        <f>VLOOKUP(E$4,Table3567891011121314[#All],2,FALSE)</f>
        <v>0.88</v>
      </c>
    </row>
    <row r="6" spans="2:5" x14ac:dyDescent="0.3">
      <c r="B6" s="14" t="s">
        <v>2</v>
      </c>
      <c r="C6" s="9">
        <f>VLOOKUP(C$4,Table3567891011121314[#All],3,FALSE)</f>
        <v>0.77500000000000002</v>
      </c>
      <c r="D6" s="9">
        <f>VLOOKUP(D$4,Table3567891011121314[#All],3,FALSE)</f>
        <v>0.875</v>
      </c>
      <c r="E6" s="9">
        <f>VLOOKUP(E$4,Table3567891011121314[#All],3,FALSE)</f>
        <v>0.97499999999999998</v>
      </c>
    </row>
    <row r="7" spans="2:5" x14ac:dyDescent="0.3">
      <c r="B7" s="14" t="s">
        <v>22</v>
      </c>
      <c r="C7" s="9">
        <f>VLOOKUP(C$4,Table3567891011121314[#All],4,FALSE)</f>
        <v>0.91</v>
      </c>
      <c r="D7" s="9">
        <f>VLOOKUP(D$4,Table3567891011121314[#All],4,FALSE)</f>
        <v>0.95</v>
      </c>
      <c r="E7" s="9">
        <f>VLOOKUP(E$4,Table3567891011121314[#All],4,FALSE)</f>
        <v>0.99</v>
      </c>
    </row>
    <row r="8" spans="2:5" x14ac:dyDescent="0.3">
      <c r="B8" s="10"/>
      <c r="C8" s="11"/>
      <c r="D8" s="11"/>
      <c r="E8" s="11"/>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35AB-36B8-49A5-A27B-C6D94F77D324}">
  <dimension ref="B2:O69"/>
  <sheetViews>
    <sheetView showGridLines="0" workbookViewId="0">
      <selection activeCell="O23" sqref="O23"/>
    </sheetView>
  </sheetViews>
  <sheetFormatPr defaultRowHeight="14.4" x14ac:dyDescent="0.3"/>
  <cols>
    <col min="2" max="2" width="12.5546875" bestFit="1" customWidth="1"/>
    <col min="3" max="3" width="48" bestFit="1" customWidth="1"/>
    <col min="4" max="4" width="33.5546875" customWidth="1"/>
    <col min="5" max="5" width="8.88671875" customWidth="1"/>
    <col min="9" max="9" width="11.6640625" customWidth="1"/>
  </cols>
  <sheetData>
    <row r="2" spans="2:15" x14ac:dyDescent="0.3">
      <c r="B2" s="17" t="s">
        <v>23</v>
      </c>
      <c r="C2" s="17"/>
      <c r="D2" s="17"/>
      <c r="E2" s="17"/>
      <c r="F2" s="17"/>
      <c r="G2" s="17"/>
      <c r="H2" s="17"/>
      <c r="I2" s="17"/>
      <c r="J2" s="17"/>
      <c r="K2" s="17"/>
      <c r="L2" s="17"/>
      <c r="M2" s="15"/>
      <c r="N2" s="15"/>
      <c r="O2" s="15"/>
    </row>
    <row r="32" spans="2:3" x14ac:dyDescent="0.3">
      <c r="B32" s="5" t="s">
        <v>24</v>
      </c>
      <c r="C32" t="s">
        <v>25</v>
      </c>
    </row>
    <row r="33" spans="2:5" x14ac:dyDescent="0.3">
      <c r="B33" s="6" t="s">
        <v>5</v>
      </c>
      <c r="C33" s="7">
        <v>0.72</v>
      </c>
    </row>
    <row r="34" spans="2:5" x14ac:dyDescent="0.3">
      <c r="B34" s="6" t="s">
        <v>9</v>
      </c>
      <c r="C34" s="7">
        <v>0.8</v>
      </c>
    </row>
    <row r="35" spans="2:5" x14ac:dyDescent="0.3">
      <c r="B35" s="6" t="s">
        <v>13</v>
      </c>
      <c r="C35" s="7">
        <v>0.88</v>
      </c>
    </row>
    <row r="36" spans="2:5" x14ac:dyDescent="0.3">
      <c r="B36" s="6" t="s">
        <v>14</v>
      </c>
      <c r="C36" s="7">
        <v>2.4</v>
      </c>
    </row>
    <row r="43" spans="2:5" x14ac:dyDescent="0.3">
      <c r="E43">
        <f>GETPIVOTDATA("Accuracy of Sales Forecasts (%)",$B$32)</f>
        <v>2.4</v>
      </c>
    </row>
    <row r="45" spans="2:5" x14ac:dyDescent="0.3">
      <c r="B45" s="5" t="s">
        <v>24</v>
      </c>
      <c r="C45" t="s">
        <v>26</v>
      </c>
    </row>
    <row r="46" spans="2:5" x14ac:dyDescent="0.3">
      <c r="B46" s="6" t="s">
        <v>5</v>
      </c>
      <c r="C46" s="7">
        <v>0.77500000000000002</v>
      </c>
    </row>
    <row r="47" spans="2:5" x14ac:dyDescent="0.3">
      <c r="B47" s="6" t="s">
        <v>9</v>
      </c>
      <c r="C47" s="7">
        <v>0.875</v>
      </c>
    </row>
    <row r="48" spans="2:5" x14ac:dyDescent="0.3">
      <c r="B48" s="6" t="s">
        <v>13</v>
      </c>
      <c r="C48" s="7">
        <v>0.97499999999999998</v>
      </c>
    </row>
    <row r="49" spans="2:5" x14ac:dyDescent="0.3">
      <c r="B49" s="6" t="s">
        <v>14</v>
      </c>
      <c r="C49" s="7">
        <v>2.625</v>
      </c>
    </row>
    <row r="56" spans="2:5" x14ac:dyDescent="0.3">
      <c r="E56">
        <f>GETPIVOTDATA("Data Quality Score",$B$45)</f>
        <v>2.625</v>
      </c>
    </row>
    <row r="58" spans="2:5" x14ac:dyDescent="0.3">
      <c r="B58" s="5" t="s">
        <v>24</v>
      </c>
      <c r="C58" t="s">
        <v>27</v>
      </c>
    </row>
    <row r="59" spans="2:5" x14ac:dyDescent="0.3">
      <c r="B59" s="6" t="s">
        <v>5</v>
      </c>
      <c r="C59" s="7">
        <v>0.91</v>
      </c>
    </row>
    <row r="60" spans="2:5" x14ac:dyDescent="0.3">
      <c r="B60" s="6" t="s">
        <v>9</v>
      </c>
      <c r="C60" s="7">
        <v>0.95</v>
      </c>
    </row>
    <row r="61" spans="2:5" x14ac:dyDescent="0.3">
      <c r="B61" s="6" t="s">
        <v>13</v>
      </c>
      <c r="C61" s="7">
        <v>0.99</v>
      </c>
    </row>
    <row r="62" spans="2:5" x14ac:dyDescent="0.3">
      <c r="B62" s="6" t="s">
        <v>14</v>
      </c>
      <c r="C62" s="7">
        <v>2.8499999999999996</v>
      </c>
    </row>
    <row r="69" spans="5:5" x14ac:dyDescent="0.3">
      <c r="E69">
        <f>GETPIVOTDATA("Compliance Rate with Data Protection Laws (%)",$B$58)</f>
        <v>2.8499999999999996</v>
      </c>
    </row>
  </sheetData>
  <mergeCells count="1">
    <mergeCell ref="B2:L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2024-05-14T19:04:32Z</dcterms:created>
  <dcterms:modified xsi:type="dcterms:W3CDTF">2024-05-27T05:51:20Z</dcterms:modified>
</cp:coreProperties>
</file>