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\DataAnlytics\"/>
    </mc:Choice>
  </mc:AlternateContent>
  <xr:revisionPtr revIDLastSave="0" documentId="13_ncr:1_{E63376C0-0F2D-4FCE-A1A0-81AFFF366229}" xr6:coauthVersionLast="47" xr6:coauthVersionMax="47" xr10:uidLastSave="{00000000-0000-0000-0000-000000000000}"/>
  <bookViews>
    <workbookView xWindow="-108" yWindow="-108" windowWidth="23256" windowHeight="12456" firstSheet="3" activeTab="5" xr2:uid="{83AC043C-BA8E-431A-A67B-9DEE7731FA8C}"/>
  </bookViews>
  <sheets>
    <sheet name="Lookup" sheetId="2" r:id="rId1"/>
    <sheet name="Lookup 2" sheetId="3" r:id="rId2"/>
    <sheet name="Vlookup" sheetId="4" r:id="rId3"/>
    <sheet name="Hlookup" sheetId="6" r:id="rId4"/>
    <sheet name="Xlookup" sheetId="5" r:id="rId5"/>
    <sheet name="Index+Match" sheetId="9" r:id="rId6"/>
  </sheets>
  <definedNames>
    <definedName name="_xlnm._FilterDatabase" localSheetId="0" hidden="1">Lookup!$B$2:$D$12</definedName>
    <definedName name="_xlnm._FilterDatabase" localSheetId="2" hidden="1">Vlookup!$B$2:$D$12</definedName>
    <definedName name="ExternalData_1" localSheetId="5" hidden="1">'Index+Match'!$A$1:$N$72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9" l="1"/>
  <c r="U4" i="9"/>
  <c r="R4" i="9"/>
  <c r="S4" i="9"/>
  <c r="G9" i="5"/>
  <c r="G6" i="5"/>
  <c r="H6" i="5" s="1"/>
  <c r="G3" i="5"/>
  <c r="C14" i="6"/>
  <c r="C10" i="6"/>
  <c r="C9" i="6"/>
  <c r="F9" i="4"/>
  <c r="H6" i="4"/>
  <c r="G6" i="4"/>
  <c r="G3" i="4"/>
  <c r="C7" i="3"/>
  <c r="G6" i="2"/>
  <c r="G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72BBE-8791-4BC3-95EC-0C2A5E2A2934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<sst xmlns="http://schemas.openxmlformats.org/spreadsheetml/2006/main" count="377" uniqueCount="195">
  <si>
    <t>Product ID</t>
  </si>
  <si>
    <t>Product Name</t>
  </si>
  <si>
    <t>P001</t>
  </si>
  <si>
    <t>P002</t>
  </si>
  <si>
    <t>Name 1</t>
  </si>
  <si>
    <t>Name 2</t>
  </si>
  <si>
    <t>P003</t>
  </si>
  <si>
    <t>P004</t>
  </si>
  <si>
    <t>P005</t>
  </si>
  <si>
    <t>Name 5</t>
  </si>
  <si>
    <t>P006</t>
  </si>
  <si>
    <t>Name 6</t>
  </si>
  <si>
    <t>P007</t>
  </si>
  <si>
    <t>Name 7</t>
  </si>
  <si>
    <t>P008</t>
  </si>
  <si>
    <t>Name 8</t>
  </si>
  <si>
    <t>P009</t>
  </si>
  <si>
    <t>Name 9</t>
  </si>
  <si>
    <t>P010</t>
  </si>
  <si>
    <t>Name 10</t>
  </si>
  <si>
    <t>Sale</t>
  </si>
  <si>
    <t>ram</t>
  </si>
  <si>
    <t>nitin</t>
  </si>
  <si>
    <t>om</t>
  </si>
  <si>
    <t>rohan</t>
  </si>
  <si>
    <t>monoj kumar</t>
  </si>
  <si>
    <t>aayush rawat</t>
  </si>
  <si>
    <t>ramu</t>
  </si>
  <si>
    <t>naresh kumar</t>
  </si>
  <si>
    <t>om prakash</t>
  </si>
  <si>
    <t>sonu</t>
  </si>
  <si>
    <t>P0044</t>
  </si>
  <si>
    <t>o*</t>
  </si>
  <si>
    <t>Product id</t>
  </si>
  <si>
    <t>Emp-ID</t>
  </si>
  <si>
    <t>Emp-Name</t>
  </si>
  <si>
    <t>Designation</t>
  </si>
  <si>
    <t>Basic Salary</t>
  </si>
  <si>
    <t>Attendance</t>
  </si>
  <si>
    <t>Salary</t>
  </si>
  <si>
    <t>Overtime in Hrs.</t>
  </si>
  <si>
    <t>Overtime Salary</t>
  </si>
  <si>
    <t>D.A.</t>
  </si>
  <si>
    <t>T.A</t>
  </si>
  <si>
    <t>H.R.A</t>
  </si>
  <si>
    <t>P.F</t>
  </si>
  <si>
    <t>ESI</t>
  </si>
  <si>
    <t>Net Salary</t>
  </si>
  <si>
    <t>ES1001</t>
  </si>
  <si>
    <t>Rajesh</t>
  </si>
  <si>
    <t>Manager</t>
  </si>
  <si>
    <t>ES1002</t>
  </si>
  <si>
    <t>Mahesh</t>
  </si>
  <si>
    <t>Asst. Manager</t>
  </si>
  <si>
    <t>ES1003</t>
  </si>
  <si>
    <t>Suresh</t>
  </si>
  <si>
    <t>Supervisor</t>
  </si>
  <si>
    <t>ES1004</t>
  </si>
  <si>
    <t>Harsh</t>
  </si>
  <si>
    <t>Staff</t>
  </si>
  <si>
    <t>ES1005</t>
  </si>
  <si>
    <t>Nishant</t>
  </si>
  <si>
    <t>ES1006</t>
  </si>
  <si>
    <t>Brijesh</t>
  </si>
  <si>
    <t>Helper</t>
  </si>
  <si>
    <t>ES1007</t>
  </si>
  <si>
    <t>Kapil</t>
  </si>
  <si>
    <t>ES1008</t>
  </si>
  <si>
    <t>Jai</t>
  </si>
  <si>
    <t>ES1009</t>
  </si>
  <si>
    <t>Punit</t>
  </si>
  <si>
    <t>ES1010</t>
  </si>
  <si>
    <t>Mohan</t>
  </si>
  <si>
    <t>ES1011</t>
  </si>
  <si>
    <t>Ritesh</t>
  </si>
  <si>
    <t>ES1012</t>
  </si>
  <si>
    <t>Aarav</t>
  </si>
  <si>
    <t>ES1013</t>
  </si>
  <si>
    <t>Saurav</t>
  </si>
  <si>
    <t>ES1014</t>
  </si>
  <si>
    <t>Sonu</t>
  </si>
  <si>
    <t>ES1015</t>
  </si>
  <si>
    <t>Suraj</t>
  </si>
  <si>
    <t>ES1016</t>
  </si>
  <si>
    <t>Sudannad</t>
  </si>
  <si>
    <t>ES1017</t>
  </si>
  <si>
    <t>kulwant</t>
  </si>
  <si>
    <t>ES1018</t>
  </si>
  <si>
    <t>kapildev</t>
  </si>
  <si>
    <t>ES1019</t>
  </si>
  <si>
    <t>mohanchand</t>
  </si>
  <si>
    <t>ES1020</t>
  </si>
  <si>
    <t>Shivam</t>
  </si>
  <si>
    <t>ES1021</t>
  </si>
  <si>
    <t>Shubham</t>
  </si>
  <si>
    <t>ES1022</t>
  </si>
  <si>
    <t>Sushant</t>
  </si>
  <si>
    <t>ES1023</t>
  </si>
  <si>
    <t>Sushmita</t>
  </si>
  <si>
    <t>ES1024</t>
  </si>
  <si>
    <t>Sunita</t>
  </si>
  <si>
    <t>ES1025</t>
  </si>
  <si>
    <t>Radha</t>
  </si>
  <si>
    <t>ES1026</t>
  </si>
  <si>
    <t>Kavita</t>
  </si>
  <si>
    <t>ES1027</t>
  </si>
  <si>
    <t>Punita</t>
  </si>
  <si>
    <t>ES1028</t>
  </si>
  <si>
    <t>Nishan</t>
  </si>
  <si>
    <t>ES1029</t>
  </si>
  <si>
    <t>Nikumbh</t>
  </si>
  <si>
    <t>ES1030</t>
  </si>
  <si>
    <t>Risabh</t>
  </si>
  <si>
    <t>ES1031</t>
  </si>
  <si>
    <t>Ridhi</t>
  </si>
  <si>
    <t>ES1032</t>
  </si>
  <si>
    <t>Sidhi</t>
  </si>
  <si>
    <t>ES1033</t>
  </si>
  <si>
    <t>Ganesh</t>
  </si>
  <si>
    <t>ES1034</t>
  </si>
  <si>
    <t>OM</t>
  </si>
  <si>
    <t>ES1035</t>
  </si>
  <si>
    <t>Rajveer</t>
  </si>
  <si>
    <t>ES1036</t>
  </si>
  <si>
    <t>Salman</t>
  </si>
  <si>
    <t>ES1037</t>
  </si>
  <si>
    <t>Suman</t>
  </si>
  <si>
    <t>ES1038</t>
  </si>
  <si>
    <t>Sunkesh</t>
  </si>
  <si>
    <t>ES1039</t>
  </si>
  <si>
    <t>Sumit</t>
  </si>
  <si>
    <t>ES1040</t>
  </si>
  <si>
    <t>Saroj</t>
  </si>
  <si>
    <t>ES1041</t>
  </si>
  <si>
    <t>Sarojani</t>
  </si>
  <si>
    <t>ES1042</t>
  </si>
  <si>
    <t>Sunidhi</t>
  </si>
  <si>
    <t>ES1043</t>
  </si>
  <si>
    <t>Tripti</t>
  </si>
  <si>
    <t>ES1044</t>
  </si>
  <si>
    <t>Tanisha</t>
  </si>
  <si>
    <t>ES1045</t>
  </si>
  <si>
    <t>Ruhani</t>
  </si>
  <si>
    <t>ES1046</t>
  </si>
  <si>
    <t>Roshan</t>
  </si>
  <si>
    <t>ES1047</t>
  </si>
  <si>
    <t>Rohit</t>
  </si>
  <si>
    <t>ES1048</t>
  </si>
  <si>
    <t>Aman</t>
  </si>
  <si>
    <t>ES1049</t>
  </si>
  <si>
    <t>Subham</t>
  </si>
  <si>
    <t>ES1050</t>
  </si>
  <si>
    <t>Sanu</t>
  </si>
  <si>
    <t>ES1051</t>
  </si>
  <si>
    <t>Saurabh</t>
  </si>
  <si>
    <t>ES1052</t>
  </si>
  <si>
    <t>Rahul</t>
  </si>
  <si>
    <t>ES1053</t>
  </si>
  <si>
    <t>Rajnish</t>
  </si>
  <si>
    <t>ES1054</t>
  </si>
  <si>
    <t>Payal</t>
  </si>
  <si>
    <t>ES1055</t>
  </si>
  <si>
    <t>Chhoti</t>
  </si>
  <si>
    <t>ES1056</t>
  </si>
  <si>
    <t>Munna</t>
  </si>
  <si>
    <t>ES1057</t>
  </si>
  <si>
    <t>Maruti</t>
  </si>
  <si>
    <t>ES1058</t>
  </si>
  <si>
    <t>Kabir</t>
  </si>
  <si>
    <t>ES1059</t>
  </si>
  <si>
    <t>Purav</t>
  </si>
  <si>
    <t>ES1060</t>
  </si>
  <si>
    <t>Praveen</t>
  </si>
  <si>
    <t>ES1061</t>
  </si>
  <si>
    <t>Pulkit</t>
  </si>
  <si>
    <t>ES1062</t>
  </si>
  <si>
    <t>Piyush</t>
  </si>
  <si>
    <t>ES1063</t>
  </si>
  <si>
    <t>Pitambar</t>
  </si>
  <si>
    <t>ES1064</t>
  </si>
  <si>
    <t>Digambar</t>
  </si>
  <si>
    <t>ES1065</t>
  </si>
  <si>
    <t>Dilip</t>
  </si>
  <si>
    <t>ES1066</t>
  </si>
  <si>
    <t>Dinesh</t>
  </si>
  <si>
    <t>ES1067</t>
  </si>
  <si>
    <t>Avinash</t>
  </si>
  <si>
    <t>ES1068</t>
  </si>
  <si>
    <t>Shivani</t>
  </si>
  <si>
    <t>ES1069</t>
  </si>
  <si>
    <t>Kartavya</t>
  </si>
  <si>
    <t>ES1070</t>
  </si>
  <si>
    <t>Kajal</t>
  </si>
  <si>
    <t>ES1071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</si>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</sst>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13854</xdr:colOff>
      <xdr:row>14</xdr:row>
      <xdr:rowOff>13854</xdr:rowOff>
    </xdr:from>
    <xdr:to>
      <xdr:col>7</xdr:col>
      <xdr:colOff>595745</xdr:colOff>
      <xdr:row>25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65BBCF-E11A-B5CA-B311-CC919B858AF4}"/>
            </a:ext>
          </a:extLst>
        </xdr:cNvPr>
        <xdr:cNvSpPr txBox="1"/>
      </xdr:nvSpPr>
      <xdr:spPr>
        <a:xfrm>
          <a:off x="1094509" y="2535381"/>
          <a:ext cx="4551218" cy="1974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=VLOOKUP(lookup_value, table_array, col_index_num, [range_lookup])</a:t>
          </a:r>
        </a:p>
        <a:p>
          <a:r>
            <a:rPr lang="en-IN" b="1"/>
            <a:t>lookup_value:</a:t>
          </a:r>
          <a:r>
            <a:rPr lang="en-IN"/>
            <a:t> The value you want to search for (e.g., a name, product code, etc.).</a:t>
          </a:r>
          <a:r>
            <a:rPr lang="en-IN" b="1"/>
            <a:t>table_array:</a:t>
          </a:r>
          <a:r>
            <a:rPr lang="en-IN"/>
            <a:t> The table or range that contains the data. The first column should contain the lookup_value.</a:t>
          </a:r>
          <a:r>
            <a:rPr lang="en-IN" b="1"/>
            <a:t>col_index_num:</a:t>
          </a:r>
          <a:r>
            <a:rPr lang="en-IN"/>
            <a:t> The column number in the table_array from which to retrieve the data. The first column is 1, the second column is 2, and so on.</a:t>
          </a:r>
          <a:r>
            <a:rPr lang="en-IN" b="1"/>
            <a:t>range_lookup (optional):TRUE (Approximate Match)</a:t>
          </a:r>
          <a:r>
            <a:rPr lang="en-IN"/>
            <a:t> – Finds the closest match to the lookup value. Use this for numeric data ranges.</a:t>
          </a:r>
        </a:p>
        <a:p>
          <a:r>
            <a:rPr lang="en-IN" b="1"/>
            <a:t>FALSE (Exact Match)</a:t>
          </a:r>
          <a:r>
            <a:rPr lang="en-IN"/>
            <a:t> – Finds the exact match. Recommended for textual data.</a:t>
          </a: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14</xdr:row>
      <xdr:rowOff>169069</xdr:rowOff>
    </xdr:from>
    <xdr:to>
      <xdr:col>6</xdr:col>
      <xdr:colOff>180974</xdr:colOff>
      <xdr:row>23</xdr:row>
      <xdr:rowOff>166688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0F7032-7E61-B8CA-6471-3197F2508BB7}"/>
            </a:ext>
          </a:extLst>
        </xdr:cNvPr>
        <xdr:cNvSpPr txBox="1"/>
      </xdr:nvSpPr>
      <xdr:spPr>
        <a:xfrm>
          <a:off x="295274" y="2702719"/>
          <a:ext cx="3514725" cy="1626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=HLOOKUP(lookup_value, table_array, row_index_num, [range_lookup])</a:t>
          </a:r>
        </a:p>
        <a:p>
          <a:r>
            <a:rPr lang="en-IN" b="1"/>
            <a:t>lookup_value:</a:t>
          </a:r>
          <a:r>
            <a:rPr lang="en-IN"/>
            <a:t> The value to search for in the top row.</a:t>
          </a:r>
          <a:r>
            <a:rPr lang="en-IN" b="1"/>
            <a:t>table_array:</a:t>
          </a:r>
          <a:r>
            <a:rPr lang="en-IN"/>
            <a:t> The table or range to search in.</a:t>
          </a:r>
          <a:r>
            <a:rPr lang="en-IN" b="1"/>
            <a:t>row_index_num:</a:t>
          </a:r>
          <a:r>
            <a:rPr lang="en-IN"/>
            <a:t> The row number from which to retrieve the result, starting from the top row (i.e., the first row is 1).**range_lookup (optional):**** Same as in VLOOKUP, TRUEfor an approximate match andFALSE` for an exact match.</a:t>
          </a:r>
          <a:endParaRPr lang="en-IN" sz="1100"/>
        </a:p>
      </xdr:txBody>
    </xdr:sp>
    <xdr:clientData/>
  </xdr:twoCellAnchor>
  <xdr:oneCellAnchor>
    <xdr:from>
      <xdr:col>4</xdr:col>
      <xdr:colOff>119063</xdr:colOff>
      <xdr:row>17</xdr:row>
      <xdr:rowOff>76200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8455AF-5C2B-5CD7-CFE5-8F3F988F75A5}"/>
            </a:ext>
          </a:extLst>
        </xdr:cNvPr>
        <xdr:cNvSpPr txBox="1"/>
      </xdr:nvSpPr>
      <xdr:spPr>
        <a:xfrm>
          <a:off x="2528888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333723</xdr:colOff>
      <xdr:row>14</xdr:row>
      <xdr:rowOff>139051</xdr:rowOff>
    </xdr:from>
    <xdr:to>
      <xdr:col>6</xdr:col>
      <xdr:colOff>622949</xdr:colOff>
      <xdr:row>25</xdr:row>
      <xdr:rowOff>50059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0DE596-0C63-D4C9-EED7-868F68762854}"/>
            </a:ext>
          </a:extLst>
        </xdr:cNvPr>
        <xdr:cNvSpPr txBox="1"/>
      </xdr:nvSpPr>
      <xdr:spPr>
        <a:xfrm>
          <a:off x="600701" y="2708715"/>
          <a:ext cx="4071416" cy="193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0</xdr:col>
      <xdr:colOff>266977</xdr:colOff>
      <xdr:row>12</xdr:row>
      <xdr:rowOff>183547</xdr:rowOff>
    </xdr:from>
    <xdr:to>
      <xdr:col>6</xdr:col>
      <xdr:colOff>895488</xdr:colOff>
      <xdr:row>31</xdr:row>
      <xdr:rowOff>177984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C51E9C17-CCFF-D3D4-EFC4-FD908887ED42}"/>
            </a:ext>
          </a:extLst>
        </xdr:cNvPr>
        <xdr:cNvSpPr txBox="1">
          <a:spLocks noChangeArrowheads="1"/>
        </xdr:cNvSpPr>
      </xdr:nvSpPr>
      <xdr:spPr bwMode="auto">
        <a:xfrm>
          <a:off x="266977" y="2386116"/>
          <a:ext cx="4677679" cy="348183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1148" rIns="0" bIns="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=XLOOKUP(lookup_value, lookup_array, return_array, [if_not_found], [match_mode], [search_mode])</a:t>
          </a:r>
        </a:p>
        <a:p>
          <a:r>
            <a:rPr lang="en-IN" b="1"/>
            <a:t>Parameters:</a:t>
          </a:r>
        </a:p>
        <a:p>
          <a:r>
            <a:rPr lang="en-IN" b="1"/>
            <a:t>lookup_value:</a:t>
          </a:r>
          <a:r>
            <a:rPr lang="en-IN"/>
            <a:t> The value you are looking for.</a:t>
          </a:r>
        </a:p>
        <a:p>
          <a:r>
            <a:rPr lang="en-IN" b="1"/>
            <a:t>lookup_array:</a:t>
          </a:r>
          <a:r>
            <a:rPr lang="en-IN"/>
            <a:t> The range or array where you want to search for the lookup_value.</a:t>
          </a:r>
        </a:p>
        <a:p>
          <a:r>
            <a:rPr lang="en-IN" b="1"/>
            <a:t>return_array:</a:t>
          </a:r>
          <a:r>
            <a:rPr lang="en-IN"/>
            <a:t> The range or array from which to return a value once a match is found.</a:t>
          </a:r>
        </a:p>
        <a:p>
          <a:r>
            <a:rPr lang="en-IN" b="1"/>
            <a:t>if_not_found (optional):</a:t>
          </a:r>
          <a:r>
            <a:rPr lang="en-IN"/>
            <a:t> The value to return if no match is found. (e.g., "Not Found").</a:t>
          </a:r>
        </a:p>
        <a:p>
          <a:r>
            <a:rPr lang="en-IN" b="1"/>
            <a:t>match_mode (optional):</a:t>
          </a:r>
          <a:endParaRPr lang="en-IN"/>
        </a:p>
        <a:p>
          <a:pPr lvl="1"/>
          <a:r>
            <a:rPr lang="en-IN"/>
            <a:t>0 (Exact match)</a:t>
          </a:r>
        </a:p>
        <a:p>
          <a:pPr lvl="1"/>
          <a:r>
            <a:rPr lang="en-IN"/>
            <a:t>-1 (Exact match or next smaller item)</a:t>
          </a:r>
        </a:p>
        <a:p>
          <a:pPr lvl="1"/>
          <a:r>
            <a:rPr lang="en-IN"/>
            <a:t>1 (Exact match or next larger item)</a:t>
          </a:r>
        </a:p>
        <a:p>
          <a:pPr lvl="1"/>
          <a:r>
            <a:rPr lang="en-IN"/>
            <a:t>2 (Wildcard match)</a:t>
          </a:r>
        </a:p>
        <a:p>
          <a:r>
            <a:rPr lang="en-IN" b="1"/>
            <a:t>search_mode (optional):</a:t>
          </a:r>
          <a:endParaRPr lang="en-IN"/>
        </a:p>
        <a:p>
          <a:pPr lvl="1"/>
          <a:r>
            <a:rPr lang="en-IN"/>
            <a:t>1 (Search from first to last, default)</a:t>
          </a:r>
        </a:p>
        <a:p>
          <a:pPr lvl="1"/>
          <a:r>
            <a:rPr lang="en-IN"/>
            <a:t>-1 (Search from last to first)</a:t>
          </a:r>
        </a:p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E914FB-6C92-45C8-B348-7D58D9B1438A}" autoFormatId="16" applyNumberFormats="0" applyBorderFormats="0" applyFontFormats="0" applyPatternFormats="0" applyAlignmentFormats="0" applyWidthHeightFormats="0">
  <queryTableRefresh nextId="15">
    <queryTableFields count="14">
      <queryTableField id="1" name="Emp-ID" tableColumnId="1"/>
      <queryTableField id="2" name="Emp-Name" tableColumnId="2"/>
      <queryTableField id="3" name="Designation" tableColumnId="3"/>
      <queryTableField id="4" name="Basic Salary" tableColumnId="4"/>
      <queryTableField id="5" name="Attendance" tableColumnId="5"/>
      <queryTableField id="6" name="Salary" tableColumnId="6"/>
      <queryTableField id="7" name="Overtime in Hrs." tableColumnId="7"/>
      <queryTableField id="8" name="Overtime Salary" tableColumnId="8"/>
      <queryTableField id="9" name="D.A." tableColumnId="9"/>
      <queryTableField id="10" name="T.A" tableColumnId="10"/>
      <queryTableField id="11" name="H.R.A" tableColumnId="11"/>
      <queryTableField id="12" name="P.F" tableColumnId="12"/>
      <queryTableField id="13" name="ESI" tableColumnId="13"/>
      <queryTableField id="14" name="Net Sala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49BE6-29C3-4F6F-841C-42F59C9939C6}" name="Data1" displayName="Data1" ref="A1:N72" tableType="queryTable" totalsRowShown="0">
  <autoFilter ref="A1:N72" xr:uid="{2C049BE6-29C3-4F6F-841C-42F59C9939C6}"/>
  <tableColumns count="14">
    <tableColumn id="1" xr3:uid="{C4B9F0D3-1D9C-43FB-937E-D828FC3F1957}" uniqueName="1" name="Emp-ID" queryTableFieldId="1" dataDxfId="2"/>
    <tableColumn id="2" xr3:uid="{8F77B41C-B5D2-4212-8980-D69F52251B93}" uniqueName="2" name="Emp-Name" queryTableFieldId="2" dataDxfId="1"/>
    <tableColumn id="3" xr3:uid="{FC5FD2AF-D779-4AA2-9258-5255A591A31F}" uniqueName="3" name="Designation" queryTableFieldId="3" dataDxfId="0"/>
    <tableColumn id="4" xr3:uid="{A69FC00A-37B0-4BB2-BCA4-8D4EEDE7964B}" uniqueName="4" name="Basic Salary" queryTableFieldId="4"/>
    <tableColumn id="5" xr3:uid="{536A4C00-D63E-4E3D-8471-7EC3E4D63CD7}" uniqueName="5" name="Attendance" queryTableFieldId="5"/>
    <tableColumn id="6" xr3:uid="{631EE1E5-8791-452A-95FF-31C854AF0CFA}" uniqueName="6" name="Salary" queryTableFieldId="6"/>
    <tableColumn id="7" xr3:uid="{D4AA3553-86CC-4835-97B8-23FD78B39D3D}" uniqueName="7" name="Overtime in Hrs." queryTableFieldId="7"/>
    <tableColumn id="8" xr3:uid="{251E8AAD-7D9C-425B-A830-FB959DD1D14A}" uniqueName="8" name="Overtime Salary" queryTableFieldId="8"/>
    <tableColumn id="9" xr3:uid="{482E84D4-58F2-4423-BD95-87849183067D}" uniqueName="9" name="D.A." queryTableFieldId="9"/>
    <tableColumn id="10" xr3:uid="{6024C250-5C2A-495B-BB53-B46F4B83D23A}" uniqueName="10" name="T.A" queryTableFieldId="10"/>
    <tableColumn id="11" xr3:uid="{0C31E605-A513-4B45-B1E3-16BD284CBCA8}" uniqueName="11" name="H.R.A" queryTableFieldId="11"/>
    <tableColumn id="12" xr3:uid="{F54D6810-52E6-4B8E-B390-EE4F5BC5AFB7}" uniqueName="12" name="P.F" queryTableFieldId="12"/>
    <tableColumn id="13" xr3:uid="{536A339A-4AB4-4B13-B3A8-6B9A26616732}" uniqueName="13" name="ESI" queryTableFieldId="13"/>
    <tableColumn id="14" xr3:uid="{A74F0419-4F24-40FC-8A2B-D4C59481DC39}" uniqueName="14" name="Net Salary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8AD1-F74F-4F07-BA8D-C2D43AB4240F}">
  <dimension ref="B2:G12"/>
  <sheetViews>
    <sheetView topLeftCell="D1" zoomScale="160" zoomScaleNormal="160" workbookViewId="0">
      <selection activeCell="G6" sqref="G6"/>
    </sheetView>
  </sheetViews>
  <sheetFormatPr defaultRowHeight="14.4" x14ac:dyDescent="0.3"/>
  <cols>
    <col min="1" max="1" width="3.88671875" customWidth="1"/>
    <col min="2" max="2" width="12.44140625" customWidth="1"/>
    <col min="3" max="3" width="14.33203125" customWidth="1"/>
    <col min="4" max="4" width="7" customWidth="1"/>
    <col min="6" max="6" width="12.33203125" customWidth="1"/>
    <col min="7" max="7" width="13.88671875" customWidth="1"/>
  </cols>
  <sheetData>
    <row r="2" spans="2:7" x14ac:dyDescent="0.3">
      <c r="B2" s="2" t="s">
        <v>0</v>
      </c>
      <c r="C2" s="2" t="s">
        <v>1</v>
      </c>
      <c r="D2" s="2" t="s">
        <v>20</v>
      </c>
      <c r="F2" s="2" t="s">
        <v>0</v>
      </c>
      <c r="G2" s="2" t="s">
        <v>20</v>
      </c>
    </row>
    <row r="3" spans="2:7" x14ac:dyDescent="0.3">
      <c r="B3" s="3" t="s">
        <v>2</v>
      </c>
      <c r="C3" s="3" t="s">
        <v>4</v>
      </c>
      <c r="D3" s="3">
        <v>230</v>
      </c>
      <c r="F3" s="3" t="s">
        <v>3</v>
      </c>
      <c r="G3" s="3">
        <f>LOOKUP(F3,B3:B12,D3:D12)</f>
        <v>240</v>
      </c>
    </row>
    <row r="4" spans="2:7" x14ac:dyDescent="0.3">
      <c r="B4" s="3" t="s">
        <v>3</v>
      </c>
      <c r="C4" s="3" t="s">
        <v>5</v>
      </c>
      <c r="D4" s="3">
        <v>240</v>
      </c>
    </row>
    <row r="5" spans="2:7" x14ac:dyDescent="0.3">
      <c r="B5" s="3" t="s">
        <v>6</v>
      </c>
      <c r="C5" s="3" t="s">
        <v>15</v>
      </c>
      <c r="D5" s="3">
        <v>300</v>
      </c>
      <c r="F5" s="2" t="s">
        <v>1</v>
      </c>
      <c r="G5" s="2" t="s">
        <v>0</v>
      </c>
    </row>
    <row r="6" spans="2:7" x14ac:dyDescent="0.3">
      <c r="B6" s="3" t="s">
        <v>7</v>
      </c>
      <c r="C6" s="3" t="s">
        <v>17</v>
      </c>
      <c r="D6" s="3">
        <v>310</v>
      </c>
      <c r="F6" s="3" t="s">
        <v>5</v>
      </c>
      <c r="G6">
        <f>LOOKUP(F6,C3:C12,D3:D12)</f>
        <v>240</v>
      </c>
    </row>
    <row r="7" spans="2:7" x14ac:dyDescent="0.3">
      <c r="B7" s="3" t="s">
        <v>12</v>
      </c>
      <c r="C7" s="3" t="s">
        <v>13</v>
      </c>
      <c r="D7" s="3">
        <v>290</v>
      </c>
    </row>
    <row r="8" spans="2:7" x14ac:dyDescent="0.3">
      <c r="B8" s="3" t="s">
        <v>14</v>
      </c>
      <c r="C8" s="3" t="s">
        <v>15</v>
      </c>
      <c r="D8" s="3">
        <v>300</v>
      </c>
    </row>
    <row r="9" spans="2:7" x14ac:dyDescent="0.3">
      <c r="B9" s="3" t="s">
        <v>16</v>
      </c>
      <c r="C9" s="3" t="s">
        <v>17</v>
      </c>
      <c r="D9" s="3">
        <v>310</v>
      </c>
    </row>
    <row r="10" spans="2:7" x14ac:dyDescent="0.3">
      <c r="B10" s="3" t="s">
        <v>8</v>
      </c>
      <c r="C10" s="3" t="s">
        <v>9</v>
      </c>
      <c r="D10" s="3">
        <v>270</v>
      </c>
    </row>
    <row r="11" spans="2:7" x14ac:dyDescent="0.3">
      <c r="B11" s="3" t="s">
        <v>10</v>
      </c>
      <c r="C11" s="3" t="s">
        <v>11</v>
      </c>
      <c r="D11" s="3">
        <v>280</v>
      </c>
    </row>
    <row r="12" spans="2:7" x14ac:dyDescent="0.3">
      <c r="B12" s="3" t="s">
        <v>18</v>
      </c>
      <c r="C12" s="3" t="s">
        <v>19</v>
      </c>
      <c r="D12" s="3">
        <v>320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AD50-81A6-4FE0-A239-DF6D8CC74FF9}">
  <dimension ref="B2:K7"/>
  <sheetViews>
    <sheetView zoomScale="160" zoomScaleNormal="160" workbookViewId="0">
      <selection activeCell="C8" sqref="C8"/>
    </sheetView>
  </sheetViews>
  <sheetFormatPr defaultRowHeight="14.4" x14ac:dyDescent="0.3"/>
  <cols>
    <col min="1" max="1" width="3.88671875" customWidth="1"/>
    <col min="2" max="2" width="14.109375" customWidth="1"/>
  </cols>
  <sheetData>
    <row r="2" spans="2:11" x14ac:dyDescent="0.3">
      <c r="B2" s="2" t="s">
        <v>0</v>
      </c>
      <c r="C2" s="4" t="s">
        <v>2</v>
      </c>
      <c r="D2" s="4" t="s">
        <v>3</v>
      </c>
      <c r="E2" s="4" t="s">
        <v>6</v>
      </c>
      <c r="F2" s="4" t="s">
        <v>7</v>
      </c>
      <c r="G2" s="4" t="s">
        <v>8</v>
      </c>
      <c r="H2" s="4" t="s">
        <v>10</v>
      </c>
      <c r="I2" s="4" t="s">
        <v>12</v>
      </c>
      <c r="J2" s="4" t="s">
        <v>14</v>
      </c>
      <c r="K2" s="4" t="s">
        <v>7</v>
      </c>
    </row>
    <row r="3" spans="2:11" x14ac:dyDescent="0.3">
      <c r="B3" s="2" t="s">
        <v>1</v>
      </c>
      <c r="C3" s="4" t="s">
        <v>4</v>
      </c>
      <c r="D3" s="4" t="s">
        <v>5</v>
      </c>
      <c r="E3" s="4" t="s">
        <v>15</v>
      </c>
      <c r="F3" s="4" t="s">
        <v>17</v>
      </c>
      <c r="G3" s="4" t="s">
        <v>9</v>
      </c>
      <c r="H3" s="4" t="s">
        <v>11</v>
      </c>
      <c r="I3" s="4" t="s">
        <v>13</v>
      </c>
      <c r="J3" s="4" t="s">
        <v>15</v>
      </c>
      <c r="K3" s="4" t="s">
        <v>17</v>
      </c>
    </row>
    <row r="4" spans="2:11" x14ac:dyDescent="0.3">
      <c r="B4" s="2" t="s">
        <v>20</v>
      </c>
      <c r="C4" s="4">
        <v>230</v>
      </c>
      <c r="D4" s="4">
        <v>240</v>
      </c>
      <c r="E4" s="4">
        <v>300</v>
      </c>
      <c r="F4" s="4">
        <v>310</v>
      </c>
      <c r="G4" s="4">
        <v>270</v>
      </c>
      <c r="H4" s="4">
        <v>280</v>
      </c>
      <c r="I4" s="4">
        <v>290</v>
      </c>
      <c r="J4" s="4">
        <v>300</v>
      </c>
      <c r="K4" s="4">
        <v>310</v>
      </c>
    </row>
    <row r="6" spans="2:11" x14ac:dyDescent="0.3">
      <c r="B6" s="1" t="s">
        <v>0</v>
      </c>
      <c r="C6" s="4" t="s">
        <v>7</v>
      </c>
    </row>
    <row r="7" spans="2:11" x14ac:dyDescent="0.3">
      <c r="B7" s="1" t="s">
        <v>1</v>
      </c>
      <c r="C7" t="str">
        <f>LOOKUP(C6,C2:K3)</f>
        <v>Name 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77A4-BCDE-4169-A837-A608678F5B5B}">
  <dimension ref="B2:H12"/>
  <sheetViews>
    <sheetView zoomScale="110" zoomScaleNormal="110" workbookViewId="0">
      <selection activeCell="E13" sqref="E13"/>
    </sheetView>
  </sheetViews>
  <sheetFormatPr defaultRowHeight="14.4" x14ac:dyDescent="0.3"/>
  <cols>
    <col min="1" max="1" width="3.88671875" customWidth="1"/>
    <col min="2" max="2" width="11.77734375" customWidth="1"/>
    <col min="3" max="3" width="14.5546875" customWidth="1"/>
    <col min="4" max="4" width="6.6640625" customWidth="1"/>
    <col min="6" max="6" width="14.88671875" customWidth="1"/>
    <col min="7" max="7" width="12.88671875" customWidth="1"/>
  </cols>
  <sheetData>
    <row r="2" spans="2:8" x14ac:dyDescent="0.3">
      <c r="B2" s="2" t="s">
        <v>0</v>
      </c>
      <c r="C2" s="2" t="s">
        <v>1</v>
      </c>
      <c r="D2" s="2" t="s">
        <v>20</v>
      </c>
      <c r="F2" s="2" t="s">
        <v>0</v>
      </c>
      <c r="G2" s="2" t="s">
        <v>20</v>
      </c>
    </row>
    <row r="3" spans="2:8" x14ac:dyDescent="0.3">
      <c r="B3" s="3" t="s">
        <v>2</v>
      </c>
      <c r="C3" s="3" t="s">
        <v>4</v>
      </c>
      <c r="D3" s="3">
        <v>230</v>
      </c>
      <c r="F3" s="3" t="s">
        <v>8</v>
      </c>
      <c r="G3" s="3" t="str">
        <f>VLOOKUP(F3,B3:D12,2,TRUE)</f>
        <v>Name 5</v>
      </c>
    </row>
    <row r="4" spans="2:8" x14ac:dyDescent="0.3">
      <c r="B4" s="3" t="s">
        <v>3</v>
      </c>
      <c r="C4" s="3" t="s">
        <v>5</v>
      </c>
      <c r="D4" s="3">
        <v>240</v>
      </c>
    </row>
    <row r="5" spans="2:8" x14ac:dyDescent="0.3">
      <c r="B5" s="3" t="s">
        <v>6</v>
      </c>
      <c r="C5" s="3" t="s">
        <v>15</v>
      </c>
      <c r="D5" s="3">
        <v>300</v>
      </c>
      <c r="F5" s="2" t="s">
        <v>0</v>
      </c>
      <c r="G5" s="2" t="s">
        <v>1</v>
      </c>
      <c r="H5" s="2" t="s">
        <v>20</v>
      </c>
    </row>
    <row r="6" spans="2:8" x14ac:dyDescent="0.3">
      <c r="B6" s="3" t="s">
        <v>31</v>
      </c>
      <c r="C6" s="3" t="s">
        <v>17</v>
      </c>
      <c r="D6" s="3">
        <v>310</v>
      </c>
      <c r="F6" s="3" t="s">
        <v>31</v>
      </c>
      <c r="G6" s="3" t="str">
        <f>VLOOKUP(F6,B3:D12,2)</f>
        <v>Name 9</v>
      </c>
      <c r="H6" s="3">
        <f>VLOOKUP(G6,C3:E12,2)</f>
        <v>310</v>
      </c>
    </row>
    <row r="7" spans="2:8" x14ac:dyDescent="0.3">
      <c r="B7" s="3" t="s">
        <v>8</v>
      </c>
      <c r="C7" s="3" t="s">
        <v>9</v>
      </c>
      <c r="D7" s="3">
        <v>270</v>
      </c>
    </row>
    <row r="8" spans="2:8" x14ac:dyDescent="0.3">
      <c r="B8" s="3" t="s">
        <v>10</v>
      </c>
      <c r="C8" s="3" t="s">
        <v>11</v>
      </c>
      <c r="D8" s="3">
        <v>280</v>
      </c>
      <c r="F8" s="2" t="s">
        <v>1</v>
      </c>
      <c r="G8" s="2" t="s">
        <v>20</v>
      </c>
    </row>
    <row r="9" spans="2:8" x14ac:dyDescent="0.3">
      <c r="B9" s="3" t="s">
        <v>12</v>
      </c>
      <c r="C9" s="3" t="s">
        <v>13</v>
      </c>
      <c r="D9" s="3">
        <v>290</v>
      </c>
      <c r="F9" s="3" t="e">
        <f>VLOOKUP(G9,B3:D12,2)</f>
        <v>#N/A</v>
      </c>
      <c r="G9">
        <v>230</v>
      </c>
    </row>
    <row r="10" spans="2:8" x14ac:dyDescent="0.3">
      <c r="B10" s="3" t="s">
        <v>14</v>
      </c>
      <c r="C10" s="3" t="s">
        <v>15</v>
      </c>
      <c r="D10" s="3">
        <v>300</v>
      </c>
    </row>
    <row r="11" spans="2:8" x14ac:dyDescent="0.3">
      <c r="B11" s="3" t="s">
        <v>16</v>
      </c>
      <c r="C11" s="3" t="s">
        <v>17</v>
      </c>
      <c r="D11" s="3">
        <v>310</v>
      </c>
    </row>
    <row r="12" spans="2:8" x14ac:dyDescent="0.3">
      <c r="B12" s="3" t="s">
        <v>18</v>
      </c>
      <c r="C12" s="3" t="s">
        <v>19</v>
      </c>
      <c r="D12" s="3">
        <v>320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E155-5EB0-4CA9-A264-C8A98432AF48}">
  <dimension ref="B3:J14"/>
  <sheetViews>
    <sheetView zoomScale="160" zoomScaleNormal="160" workbookViewId="0">
      <selection activeCell="B16" sqref="B16"/>
    </sheetView>
  </sheetViews>
  <sheetFormatPr defaultRowHeight="14.4" x14ac:dyDescent="0.3"/>
  <cols>
    <col min="1" max="1" width="3.88671875" customWidth="1"/>
    <col min="2" max="2" width="13.44140625" customWidth="1"/>
  </cols>
  <sheetData>
    <row r="3" spans="2:10" x14ac:dyDescent="0.3">
      <c r="B3" s="2" t="s">
        <v>0</v>
      </c>
      <c r="C3" s="4" t="s">
        <v>18</v>
      </c>
      <c r="D3" s="4" t="s">
        <v>16</v>
      </c>
      <c r="E3" s="4" t="s">
        <v>14</v>
      </c>
      <c r="F3" s="4" t="s">
        <v>12</v>
      </c>
      <c r="G3" s="4" t="s">
        <v>10</v>
      </c>
      <c r="H3" s="4" t="s">
        <v>8</v>
      </c>
      <c r="I3" s="4" t="s">
        <v>7</v>
      </c>
      <c r="J3" s="4" t="s">
        <v>6</v>
      </c>
    </row>
    <row r="4" spans="2:10" x14ac:dyDescent="0.3">
      <c r="B4" s="2" t="s">
        <v>1</v>
      </c>
      <c r="C4" s="4" t="s">
        <v>19</v>
      </c>
      <c r="D4" s="4" t="s">
        <v>17</v>
      </c>
      <c r="E4" s="4" t="s">
        <v>15</v>
      </c>
      <c r="F4" s="4" t="s">
        <v>13</v>
      </c>
      <c r="G4" s="4" t="s">
        <v>11</v>
      </c>
      <c r="H4" s="4" t="s">
        <v>9</v>
      </c>
      <c r="I4" s="4" t="s">
        <v>17</v>
      </c>
      <c r="J4" s="4" t="s">
        <v>15</v>
      </c>
    </row>
    <row r="5" spans="2:10" x14ac:dyDescent="0.3">
      <c r="B5" s="2" t="s">
        <v>20</v>
      </c>
      <c r="C5" s="4">
        <v>320</v>
      </c>
      <c r="D5" s="4">
        <v>310</v>
      </c>
      <c r="E5" s="4">
        <v>300</v>
      </c>
      <c r="F5" s="4">
        <v>290</v>
      </c>
      <c r="G5" s="4">
        <v>280</v>
      </c>
      <c r="H5" s="4">
        <v>270</v>
      </c>
      <c r="I5" s="4">
        <v>310</v>
      </c>
      <c r="J5" s="4">
        <v>300</v>
      </c>
    </row>
    <row r="8" spans="2:10" x14ac:dyDescent="0.3">
      <c r="B8" s="2" t="s">
        <v>0</v>
      </c>
      <c r="C8" s="4" t="s">
        <v>14</v>
      </c>
    </row>
    <row r="9" spans="2:10" x14ac:dyDescent="0.3">
      <c r="B9" s="2" t="s">
        <v>20</v>
      </c>
      <c r="C9" s="3">
        <f>HLOOKUP(C8,C3:J5,3)</f>
        <v>300</v>
      </c>
    </row>
    <row r="10" spans="2:10" x14ac:dyDescent="0.3">
      <c r="B10" s="2" t="s">
        <v>1</v>
      </c>
      <c r="C10" s="3" t="str">
        <f>HLOOKUP(C8,C3:J5,2)</f>
        <v>Name 8</v>
      </c>
    </row>
    <row r="13" spans="2:10" x14ac:dyDescent="0.3">
      <c r="B13" s="2" t="s">
        <v>1</v>
      </c>
      <c r="C13" s="4" t="s">
        <v>17</v>
      </c>
    </row>
    <row r="14" spans="2:10" x14ac:dyDescent="0.3">
      <c r="B14" s="2" t="s">
        <v>20</v>
      </c>
      <c r="C14">
        <f>HLOOKUP(C13,C4:J5,2)</f>
        <v>310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8A5E-51C8-4141-BFC5-A9A54B60D7BA}">
  <dimension ref="B2:H12"/>
  <sheetViews>
    <sheetView zoomScale="137" zoomScaleNormal="160" workbookViewId="0">
      <selection activeCell="B2" sqref="B2:D12"/>
    </sheetView>
  </sheetViews>
  <sheetFormatPr defaultRowHeight="14.4" x14ac:dyDescent="0.3"/>
  <cols>
    <col min="1" max="1" width="3.88671875" customWidth="1"/>
    <col min="2" max="2" width="10.77734375" customWidth="1"/>
    <col min="3" max="3" width="13.33203125" customWidth="1"/>
    <col min="6" max="7" width="13.21875" customWidth="1"/>
  </cols>
  <sheetData>
    <row r="2" spans="2:8" x14ac:dyDescent="0.3">
      <c r="B2" s="2" t="s">
        <v>33</v>
      </c>
      <c r="C2" s="2" t="s">
        <v>1</v>
      </c>
      <c r="D2" s="2" t="s">
        <v>20</v>
      </c>
      <c r="F2" s="2" t="s">
        <v>0</v>
      </c>
      <c r="G2" s="2" t="s">
        <v>20</v>
      </c>
    </row>
    <row r="3" spans="2:8" x14ac:dyDescent="0.3">
      <c r="B3" s="3" t="s">
        <v>2</v>
      </c>
      <c r="C3" s="3" t="s">
        <v>21</v>
      </c>
      <c r="D3" s="3">
        <v>230</v>
      </c>
      <c r="F3" s="3" t="s">
        <v>14</v>
      </c>
      <c r="G3">
        <f>_xlfn.XLOOKUP(F3,B3:B12,D3:D12)</f>
        <v>300</v>
      </c>
    </row>
    <row r="4" spans="2:8" x14ac:dyDescent="0.3">
      <c r="B4" s="3" t="s">
        <v>3</v>
      </c>
      <c r="C4" s="3" t="s">
        <v>22</v>
      </c>
      <c r="D4" s="3">
        <v>240</v>
      </c>
    </row>
    <row r="5" spans="2:8" x14ac:dyDescent="0.3">
      <c r="B5" s="3" t="s">
        <v>6</v>
      </c>
      <c r="C5" s="3" t="s">
        <v>23</v>
      </c>
      <c r="D5" s="3">
        <v>300</v>
      </c>
      <c r="F5" s="2" t="s">
        <v>0</v>
      </c>
      <c r="G5" s="2" t="s">
        <v>1</v>
      </c>
      <c r="H5" s="2" t="s">
        <v>20</v>
      </c>
    </row>
    <row r="6" spans="2:8" x14ac:dyDescent="0.3">
      <c r="B6" s="3" t="s">
        <v>7</v>
      </c>
      <c r="C6" s="3" t="s">
        <v>24</v>
      </c>
      <c r="D6" s="3">
        <v>310</v>
      </c>
      <c r="F6" s="3" t="s">
        <v>3</v>
      </c>
      <c r="G6" t="str">
        <f>_xlfn.XLOOKUP(F6,B3:B12,C3:C12,"Not Found",1)</f>
        <v>nitin</v>
      </c>
      <c r="H6">
        <f>_xlfn.XLOOKUP(G6,C3:C12,D3:D12,"Not Found")</f>
        <v>240</v>
      </c>
    </row>
    <row r="7" spans="2:8" x14ac:dyDescent="0.3">
      <c r="B7" s="3" t="s">
        <v>8</v>
      </c>
      <c r="C7" s="3" t="s">
        <v>25</v>
      </c>
      <c r="D7" s="3">
        <v>270</v>
      </c>
    </row>
    <row r="8" spans="2:8" x14ac:dyDescent="0.3">
      <c r="B8" s="3" t="s">
        <v>10</v>
      </c>
      <c r="C8" s="3" t="s">
        <v>26</v>
      </c>
      <c r="D8" s="3">
        <v>280</v>
      </c>
      <c r="F8" s="2" t="s">
        <v>1</v>
      </c>
      <c r="G8" s="2" t="s">
        <v>0</v>
      </c>
    </row>
    <row r="9" spans="2:8" x14ac:dyDescent="0.3">
      <c r="B9" s="3" t="s">
        <v>8</v>
      </c>
      <c r="C9" s="3" t="s">
        <v>27</v>
      </c>
      <c r="D9" s="3">
        <v>290</v>
      </c>
      <c r="F9" s="3" t="s">
        <v>32</v>
      </c>
      <c r="G9" t="str">
        <f>_xlfn.XLOOKUP(F9,C3:C12,B3:B12,"not Found",2,-1)</f>
        <v>P009</v>
      </c>
    </row>
    <row r="10" spans="2:8" x14ac:dyDescent="0.3">
      <c r="B10" s="3" t="s">
        <v>14</v>
      </c>
      <c r="C10" s="3" t="s">
        <v>28</v>
      </c>
      <c r="D10" s="3">
        <v>300</v>
      </c>
    </row>
    <row r="11" spans="2:8" x14ac:dyDescent="0.3">
      <c r="B11" s="3" t="s">
        <v>16</v>
      </c>
      <c r="C11" s="3" t="s">
        <v>29</v>
      </c>
      <c r="D11" s="3">
        <v>310</v>
      </c>
    </row>
    <row r="12" spans="2:8" x14ac:dyDescent="0.3">
      <c r="B12" s="3" t="s">
        <v>18</v>
      </c>
      <c r="C12" s="3" t="s">
        <v>30</v>
      </c>
      <c r="D12" s="3">
        <v>320</v>
      </c>
    </row>
  </sheetData>
  <dataValidations count="2">
    <dataValidation type="list" allowBlank="1" showInputMessage="1" showErrorMessage="1" sqref="F3 F6" xr:uid="{36245691-8B16-4C05-B87A-1FEE65861D43}">
      <formula1>$B$3:$B$12</formula1>
    </dataValidation>
    <dataValidation type="list" allowBlank="1" showInputMessage="1" showErrorMessage="1" sqref="C3:C12 F9" xr:uid="{7D668370-22D5-4DDB-ACDF-CA962D2369AE}">
      <formula1>$C$3:$C$12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50DE-1616-4577-A7D6-60F983C988D0}">
  <dimension ref="A1:U72"/>
  <sheetViews>
    <sheetView tabSelected="1" topLeftCell="N1" workbookViewId="0">
      <selection activeCell="AC19" sqref="AC19"/>
    </sheetView>
  </sheetViews>
  <sheetFormatPr defaultRowHeight="14.4" x14ac:dyDescent="0.3"/>
  <cols>
    <col min="1" max="1" width="9.44140625" bestFit="1" customWidth="1"/>
    <col min="2" max="2" width="12.6640625" bestFit="1" customWidth="1"/>
    <col min="3" max="3" width="13.109375" bestFit="1" customWidth="1"/>
    <col min="4" max="5" width="13" bestFit="1" customWidth="1"/>
    <col min="6" max="6" width="12" bestFit="1" customWidth="1"/>
    <col min="7" max="7" width="16.77734375" bestFit="1" customWidth="1"/>
    <col min="8" max="8" width="16.6640625" bestFit="1" customWidth="1"/>
    <col min="9" max="9" width="8" bestFit="1" customWidth="1"/>
    <col min="10" max="10" width="7" bestFit="1" customWidth="1"/>
    <col min="11" max="11" width="7.88671875" bestFit="1" customWidth="1"/>
    <col min="12" max="12" width="9" bestFit="1" customWidth="1"/>
    <col min="13" max="14" width="12" bestFit="1" customWidth="1"/>
    <col min="18" max="18" width="10.109375" bestFit="1" customWidth="1"/>
    <col min="19" max="19" width="10.77734375" bestFit="1" customWidth="1"/>
    <col min="20" max="20" width="8" bestFit="1" customWidth="1"/>
  </cols>
  <sheetData>
    <row r="1" spans="1:21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</row>
    <row r="2" spans="1:21" x14ac:dyDescent="0.3">
      <c r="A2" t="s">
        <v>48</v>
      </c>
      <c r="B2" t="s">
        <v>49</v>
      </c>
      <c r="C2" t="s">
        <v>50</v>
      </c>
      <c r="D2">
        <v>45000</v>
      </c>
      <c r="E2">
        <v>30</v>
      </c>
      <c r="F2">
        <v>45000</v>
      </c>
      <c r="G2">
        <v>51</v>
      </c>
      <c r="H2">
        <v>9562.5</v>
      </c>
      <c r="I2">
        <v>2700</v>
      </c>
      <c r="J2">
        <v>1350</v>
      </c>
      <c r="K2">
        <v>2250</v>
      </c>
      <c r="L2">
        <v>5400</v>
      </c>
      <c r="M2">
        <v>1705.5000000000002</v>
      </c>
      <c r="N2">
        <v>53757</v>
      </c>
    </row>
    <row r="3" spans="1:21" x14ac:dyDescent="0.3">
      <c r="A3" t="s">
        <v>51</v>
      </c>
      <c r="B3" t="s">
        <v>52</v>
      </c>
      <c r="C3" t="s">
        <v>53</v>
      </c>
      <c r="D3">
        <v>35000</v>
      </c>
      <c r="E3">
        <v>28</v>
      </c>
      <c r="F3">
        <v>32666.666666666668</v>
      </c>
      <c r="G3">
        <v>49</v>
      </c>
      <c r="H3">
        <v>7145.8333333333339</v>
      </c>
      <c r="I3">
        <v>2100</v>
      </c>
      <c r="J3">
        <v>1050</v>
      </c>
      <c r="K3">
        <v>1750</v>
      </c>
      <c r="L3">
        <v>3920</v>
      </c>
      <c r="M3">
        <v>1238.0666666666668</v>
      </c>
      <c r="N3">
        <v>39554.433333333334</v>
      </c>
      <c r="Q3" s="5" t="s">
        <v>34</v>
      </c>
      <c r="R3" s="5" t="s">
        <v>35</v>
      </c>
      <c r="S3" s="5" t="s">
        <v>36</v>
      </c>
      <c r="T3" s="5" t="s">
        <v>39</v>
      </c>
      <c r="U3" s="5" t="s">
        <v>45</v>
      </c>
    </row>
    <row r="4" spans="1:21" x14ac:dyDescent="0.3">
      <c r="A4" t="s">
        <v>54</v>
      </c>
      <c r="B4" t="s">
        <v>55</v>
      </c>
      <c r="C4" t="s">
        <v>56</v>
      </c>
      <c r="D4">
        <v>25000</v>
      </c>
      <c r="E4">
        <v>26</v>
      </c>
      <c r="F4">
        <v>21666.666666666668</v>
      </c>
      <c r="G4">
        <v>45</v>
      </c>
      <c r="H4">
        <v>4687.5</v>
      </c>
      <c r="I4">
        <v>1500</v>
      </c>
      <c r="J4">
        <v>750</v>
      </c>
      <c r="K4">
        <v>1250</v>
      </c>
      <c r="L4">
        <v>2600</v>
      </c>
      <c r="M4">
        <v>821.16666666666674</v>
      </c>
      <c r="N4">
        <v>26433</v>
      </c>
      <c r="Q4" s="6" t="s">
        <v>69</v>
      </c>
      <c r="R4" t="str">
        <f>INDEX(Data1[#All],MATCH($Q$4,$A:$A,0),MATCH(R3,Data1[#Headers],0))</f>
        <v>Punit</v>
      </c>
      <c r="S4" t="str">
        <f>INDEX(Data1[#All],MATCH($Q$4,$A:$A,0),MATCH(S3,Data1[#Headers],0))</f>
        <v>Helper</v>
      </c>
      <c r="T4">
        <f>INDEX(Data1[#All],MATCH($Q$4,$A:$A,0),MATCH(T3,Data1[#Headers],0))</f>
        <v>17803.099999999999</v>
      </c>
      <c r="U4">
        <f>INDEX(Data1[#All],MATCH($Q$4,$A:$A,0),MATCH(U3,Data1[#Headers],0))</f>
        <v>2136.3719999999998</v>
      </c>
    </row>
    <row r="5" spans="1:21" x14ac:dyDescent="0.3">
      <c r="A5" t="s">
        <v>57</v>
      </c>
      <c r="B5" t="s">
        <v>58</v>
      </c>
      <c r="C5" t="s">
        <v>59</v>
      </c>
      <c r="D5">
        <v>18172</v>
      </c>
      <c r="E5">
        <v>25</v>
      </c>
      <c r="F5">
        <v>15143.333333333334</v>
      </c>
      <c r="G5">
        <v>53</v>
      </c>
      <c r="H5">
        <v>4012.9833333333336</v>
      </c>
      <c r="I5">
        <v>1090.32</v>
      </c>
      <c r="J5">
        <v>545.16</v>
      </c>
      <c r="K5">
        <v>908.6</v>
      </c>
      <c r="L5">
        <v>1817.2</v>
      </c>
      <c r="M5">
        <v>573.93233333333342</v>
      </c>
      <c r="N5">
        <v>19309.264333333329</v>
      </c>
    </row>
    <row r="6" spans="1:21" x14ac:dyDescent="0.3">
      <c r="A6" t="s">
        <v>60</v>
      </c>
      <c r="B6" t="s">
        <v>61</v>
      </c>
      <c r="C6" t="s">
        <v>59</v>
      </c>
      <c r="D6">
        <v>17969</v>
      </c>
      <c r="E6">
        <v>25</v>
      </c>
      <c r="F6">
        <v>14974.166666666668</v>
      </c>
      <c r="G6">
        <v>52</v>
      </c>
      <c r="H6">
        <v>3893.2833333333338</v>
      </c>
      <c r="I6">
        <v>1078.1399999999999</v>
      </c>
      <c r="J6">
        <v>539.06999999999994</v>
      </c>
      <c r="K6">
        <v>898.45</v>
      </c>
      <c r="L6">
        <v>1796.9</v>
      </c>
      <c r="M6">
        <v>567.52091666666672</v>
      </c>
      <c r="N6">
        <v>19018.689083333331</v>
      </c>
    </row>
    <row r="7" spans="1:21" x14ac:dyDescent="0.3">
      <c r="A7" t="s">
        <v>62</v>
      </c>
      <c r="B7" t="s">
        <v>63</v>
      </c>
      <c r="C7" t="s">
        <v>64</v>
      </c>
      <c r="D7">
        <v>18813</v>
      </c>
      <c r="E7">
        <v>28</v>
      </c>
      <c r="F7">
        <v>17558.8</v>
      </c>
      <c r="G7">
        <v>50</v>
      </c>
      <c r="H7">
        <v>3919.375</v>
      </c>
      <c r="I7">
        <v>1128.78</v>
      </c>
      <c r="J7">
        <v>564.39</v>
      </c>
      <c r="K7">
        <v>940.65000000000009</v>
      </c>
      <c r="L7">
        <v>2107.056</v>
      </c>
      <c r="M7">
        <v>665.47852</v>
      </c>
      <c r="N7">
        <v>21339.460479999998</v>
      </c>
    </row>
    <row r="8" spans="1:21" x14ac:dyDescent="0.3">
      <c r="A8" t="s">
        <v>65</v>
      </c>
      <c r="B8" t="s">
        <v>66</v>
      </c>
      <c r="C8" t="s">
        <v>59</v>
      </c>
      <c r="D8">
        <v>17041</v>
      </c>
      <c r="E8">
        <v>30</v>
      </c>
      <c r="F8">
        <v>17041</v>
      </c>
      <c r="G8">
        <v>46</v>
      </c>
      <c r="H8">
        <v>3266.1916666666666</v>
      </c>
      <c r="I8">
        <v>1022.4599999999999</v>
      </c>
      <c r="J8">
        <v>511.22999999999996</v>
      </c>
      <c r="K8">
        <v>852.05000000000007</v>
      </c>
      <c r="L8">
        <v>2044.9199999999998</v>
      </c>
      <c r="M8">
        <v>645.85390000000007</v>
      </c>
      <c r="N8">
        <v>20002.157766666664</v>
      </c>
    </row>
    <row r="9" spans="1:21" x14ac:dyDescent="0.3">
      <c r="A9" t="s">
        <v>67</v>
      </c>
      <c r="B9" t="s">
        <v>68</v>
      </c>
      <c r="C9" t="s">
        <v>59</v>
      </c>
      <c r="D9">
        <v>18971</v>
      </c>
      <c r="E9">
        <v>26</v>
      </c>
      <c r="F9">
        <v>16441.533333333333</v>
      </c>
      <c r="G9">
        <v>59</v>
      </c>
      <c r="H9">
        <v>4663.7041666666664</v>
      </c>
      <c r="I9">
        <v>1138.26</v>
      </c>
      <c r="J9">
        <v>569.13</v>
      </c>
      <c r="K9">
        <v>948.55000000000007</v>
      </c>
      <c r="L9">
        <v>1972.9839999999999</v>
      </c>
      <c r="M9">
        <v>623.1341133333334</v>
      </c>
      <c r="N9">
        <v>21165.059386666664</v>
      </c>
    </row>
    <row r="10" spans="1:21" x14ac:dyDescent="0.3">
      <c r="A10" t="s">
        <v>69</v>
      </c>
      <c r="B10" t="s">
        <v>70</v>
      </c>
      <c r="C10" t="s">
        <v>64</v>
      </c>
      <c r="D10">
        <v>18417</v>
      </c>
      <c r="E10">
        <v>29</v>
      </c>
      <c r="F10">
        <v>17803.099999999999</v>
      </c>
      <c r="G10">
        <v>40</v>
      </c>
      <c r="H10">
        <v>3069.5</v>
      </c>
      <c r="I10">
        <v>1105.02</v>
      </c>
      <c r="J10">
        <v>552.51</v>
      </c>
      <c r="K10">
        <v>920.85</v>
      </c>
      <c r="L10">
        <v>2136.3719999999998</v>
      </c>
      <c r="M10">
        <v>674.73748999999998</v>
      </c>
      <c r="N10">
        <v>20639.870509999997</v>
      </c>
    </row>
    <row r="11" spans="1:21" x14ac:dyDescent="0.3">
      <c r="A11" t="s">
        <v>71</v>
      </c>
      <c r="B11" t="s">
        <v>72</v>
      </c>
      <c r="C11" t="s">
        <v>59</v>
      </c>
      <c r="D11">
        <v>16294</v>
      </c>
      <c r="E11">
        <v>29</v>
      </c>
      <c r="F11">
        <v>15750.866666666667</v>
      </c>
      <c r="G11">
        <v>40</v>
      </c>
      <c r="H11">
        <v>2715.6666666666665</v>
      </c>
      <c r="I11">
        <v>977.64</v>
      </c>
      <c r="J11">
        <v>488.82</v>
      </c>
      <c r="K11">
        <v>814.7</v>
      </c>
      <c r="L11">
        <v>1890.104</v>
      </c>
      <c r="M11">
        <v>596.95784666666668</v>
      </c>
      <c r="N11">
        <v>18260.631486666665</v>
      </c>
    </row>
    <row r="12" spans="1:21" x14ac:dyDescent="0.3">
      <c r="A12" t="s">
        <v>73</v>
      </c>
      <c r="B12" t="s">
        <v>74</v>
      </c>
      <c r="C12" t="s">
        <v>59</v>
      </c>
      <c r="D12">
        <v>19280</v>
      </c>
      <c r="E12">
        <v>25</v>
      </c>
      <c r="F12">
        <v>16066.666666666666</v>
      </c>
      <c r="G12">
        <v>44</v>
      </c>
      <c r="H12">
        <v>3534.6666666666665</v>
      </c>
      <c r="I12">
        <v>1156.8</v>
      </c>
      <c r="J12">
        <v>578.4</v>
      </c>
      <c r="K12">
        <v>964</v>
      </c>
      <c r="L12">
        <v>1927.9999999999998</v>
      </c>
      <c r="M12">
        <v>608.92666666666673</v>
      </c>
      <c r="N12">
        <v>19763.606666666667</v>
      </c>
    </row>
    <row r="13" spans="1:21" x14ac:dyDescent="0.3">
      <c r="A13" t="s">
        <v>75</v>
      </c>
      <c r="B13" t="s">
        <v>76</v>
      </c>
      <c r="C13" t="s">
        <v>59</v>
      </c>
      <c r="D13">
        <v>15056</v>
      </c>
      <c r="E13">
        <v>29</v>
      </c>
      <c r="F13">
        <v>14554.133333333333</v>
      </c>
      <c r="G13">
        <v>45</v>
      </c>
      <c r="H13">
        <v>2823</v>
      </c>
      <c r="I13">
        <v>903.36</v>
      </c>
      <c r="J13">
        <v>451.68</v>
      </c>
      <c r="K13">
        <v>752.80000000000007</v>
      </c>
      <c r="L13">
        <v>1746.4959999999999</v>
      </c>
      <c r="M13">
        <v>551.60165333333339</v>
      </c>
      <c r="N13">
        <v>17186.875679999997</v>
      </c>
    </row>
    <row r="14" spans="1:21" x14ac:dyDescent="0.3">
      <c r="A14" t="s">
        <v>77</v>
      </c>
      <c r="B14" t="s">
        <v>78</v>
      </c>
      <c r="C14" t="s">
        <v>59</v>
      </c>
      <c r="D14">
        <v>18140</v>
      </c>
      <c r="E14">
        <v>29</v>
      </c>
      <c r="F14">
        <v>17535.333333333332</v>
      </c>
      <c r="G14">
        <v>40</v>
      </c>
      <c r="H14">
        <v>3023.333333333333</v>
      </c>
      <c r="I14">
        <v>1088.3999999999999</v>
      </c>
      <c r="J14">
        <v>544.19999999999993</v>
      </c>
      <c r="K14">
        <v>907</v>
      </c>
      <c r="L14">
        <v>2104.2399999999998</v>
      </c>
      <c r="M14">
        <v>664.58913333333339</v>
      </c>
      <c r="N14">
        <v>20329.43753333333</v>
      </c>
    </row>
    <row r="15" spans="1:21" x14ac:dyDescent="0.3">
      <c r="A15" t="s">
        <v>79</v>
      </c>
      <c r="B15" t="s">
        <v>80</v>
      </c>
      <c r="C15" t="s">
        <v>64</v>
      </c>
      <c r="D15">
        <v>16847</v>
      </c>
      <c r="E15">
        <v>30</v>
      </c>
      <c r="F15">
        <v>16847</v>
      </c>
      <c r="G15">
        <v>59</v>
      </c>
      <c r="H15">
        <v>4141.5541666666668</v>
      </c>
      <c r="I15">
        <v>1010.8199999999999</v>
      </c>
      <c r="J15">
        <v>505.40999999999997</v>
      </c>
      <c r="K15">
        <v>842.35</v>
      </c>
      <c r="L15">
        <v>2021.6399999999999</v>
      </c>
      <c r="M15">
        <v>638.50130000000001</v>
      </c>
      <c r="N15">
        <v>20686.992866666667</v>
      </c>
    </row>
    <row r="16" spans="1:21" x14ac:dyDescent="0.3">
      <c r="A16" t="s">
        <v>81</v>
      </c>
      <c r="B16" t="s">
        <v>82</v>
      </c>
      <c r="C16" t="s">
        <v>59</v>
      </c>
      <c r="D16">
        <v>15208</v>
      </c>
      <c r="E16">
        <v>29</v>
      </c>
      <c r="F16">
        <v>14701.066666666668</v>
      </c>
      <c r="G16">
        <v>60</v>
      </c>
      <c r="H16">
        <v>3802</v>
      </c>
      <c r="I16">
        <v>912.48</v>
      </c>
      <c r="J16">
        <v>456.24</v>
      </c>
      <c r="K16">
        <v>760.40000000000009</v>
      </c>
      <c r="L16">
        <v>1764.1279999999999</v>
      </c>
      <c r="M16">
        <v>557.1704266666668</v>
      </c>
      <c r="N16">
        <v>18310.88824</v>
      </c>
    </row>
    <row r="17" spans="1:14" x14ac:dyDescent="0.3">
      <c r="A17" t="s">
        <v>83</v>
      </c>
      <c r="B17" t="s">
        <v>84</v>
      </c>
      <c r="C17" t="s">
        <v>59</v>
      </c>
      <c r="D17">
        <v>15733</v>
      </c>
      <c r="E17">
        <v>25</v>
      </c>
      <c r="F17">
        <v>13110.833333333332</v>
      </c>
      <c r="G17">
        <v>43</v>
      </c>
      <c r="H17">
        <v>2818.8291666666664</v>
      </c>
      <c r="I17">
        <v>943.98</v>
      </c>
      <c r="J17">
        <v>471.99</v>
      </c>
      <c r="K17">
        <v>786.65000000000009</v>
      </c>
      <c r="L17">
        <v>1573.2999999999997</v>
      </c>
      <c r="M17">
        <v>496.90058333333332</v>
      </c>
      <c r="N17">
        <v>16062.081916666668</v>
      </c>
    </row>
    <row r="18" spans="1:14" x14ac:dyDescent="0.3">
      <c r="A18" t="s">
        <v>85</v>
      </c>
      <c r="B18" t="s">
        <v>86</v>
      </c>
      <c r="C18" t="s">
        <v>64</v>
      </c>
      <c r="D18">
        <v>16609</v>
      </c>
      <c r="E18">
        <v>25</v>
      </c>
      <c r="F18">
        <v>13840.833333333334</v>
      </c>
      <c r="G18">
        <v>48</v>
      </c>
      <c r="H18">
        <v>3321.8</v>
      </c>
      <c r="I18">
        <v>996.54</v>
      </c>
      <c r="J18">
        <v>498.27</v>
      </c>
      <c r="K18">
        <v>830.45</v>
      </c>
      <c r="L18">
        <v>1660.9</v>
      </c>
      <c r="M18">
        <v>524.56758333333335</v>
      </c>
      <c r="N18">
        <v>17302.425750000002</v>
      </c>
    </row>
    <row r="19" spans="1:14" x14ac:dyDescent="0.3">
      <c r="A19" t="s">
        <v>87</v>
      </c>
      <c r="B19" t="s">
        <v>88</v>
      </c>
      <c r="C19" t="s">
        <v>59</v>
      </c>
      <c r="D19">
        <v>15540</v>
      </c>
      <c r="E19">
        <v>28</v>
      </c>
      <c r="F19">
        <v>14504</v>
      </c>
      <c r="G19">
        <v>42</v>
      </c>
      <c r="H19">
        <v>2719.5</v>
      </c>
      <c r="I19">
        <v>932.4</v>
      </c>
      <c r="J19">
        <v>466.2</v>
      </c>
      <c r="K19">
        <v>777</v>
      </c>
      <c r="L19">
        <v>1740.48</v>
      </c>
      <c r="M19">
        <v>549.7016000000001</v>
      </c>
      <c r="N19">
        <v>17108.918400000002</v>
      </c>
    </row>
    <row r="20" spans="1:14" x14ac:dyDescent="0.3">
      <c r="A20" t="s">
        <v>89</v>
      </c>
      <c r="B20" t="s">
        <v>90</v>
      </c>
      <c r="C20" t="s">
        <v>59</v>
      </c>
      <c r="D20">
        <v>18453</v>
      </c>
      <c r="E20">
        <v>26</v>
      </c>
      <c r="F20">
        <v>15992.6</v>
      </c>
      <c r="G20">
        <v>42</v>
      </c>
      <c r="H20">
        <v>3229.2750000000001</v>
      </c>
      <c r="I20">
        <v>1107.18</v>
      </c>
      <c r="J20">
        <v>553.59</v>
      </c>
      <c r="K20">
        <v>922.65000000000009</v>
      </c>
      <c r="L20">
        <v>1919.1120000000001</v>
      </c>
      <c r="M20">
        <v>606.11954000000003</v>
      </c>
      <c r="N20">
        <v>19280.063460000001</v>
      </c>
    </row>
    <row r="21" spans="1:14" x14ac:dyDescent="0.3">
      <c r="A21" t="s">
        <v>91</v>
      </c>
      <c r="B21" t="s">
        <v>92</v>
      </c>
      <c r="C21" t="s">
        <v>59</v>
      </c>
      <c r="D21">
        <v>16436</v>
      </c>
      <c r="E21">
        <v>28</v>
      </c>
      <c r="F21">
        <v>15340.266666666666</v>
      </c>
      <c r="G21">
        <v>54</v>
      </c>
      <c r="H21">
        <v>3698.1</v>
      </c>
      <c r="I21">
        <v>986.16</v>
      </c>
      <c r="J21">
        <v>493.08</v>
      </c>
      <c r="K21">
        <v>821.80000000000007</v>
      </c>
      <c r="L21">
        <v>1840.8319999999999</v>
      </c>
      <c r="M21">
        <v>581.3961066666667</v>
      </c>
      <c r="N21">
        <v>18917.17856</v>
      </c>
    </row>
    <row r="22" spans="1:14" x14ac:dyDescent="0.3">
      <c r="A22" t="s">
        <v>93</v>
      </c>
      <c r="B22" t="s">
        <v>94</v>
      </c>
      <c r="C22" t="s">
        <v>59</v>
      </c>
      <c r="D22">
        <v>18938</v>
      </c>
      <c r="E22">
        <v>25</v>
      </c>
      <c r="F22">
        <v>15781.666666666666</v>
      </c>
      <c r="G22">
        <v>56</v>
      </c>
      <c r="H22">
        <v>4418.8666666666668</v>
      </c>
      <c r="I22">
        <v>1136.28</v>
      </c>
      <c r="J22">
        <v>568.14</v>
      </c>
      <c r="K22">
        <v>946.90000000000009</v>
      </c>
      <c r="L22">
        <v>1893.8</v>
      </c>
      <c r="M22">
        <v>598.1251666666667</v>
      </c>
      <c r="N22">
        <v>20359.928166666665</v>
      </c>
    </row>
    <row r="23" spans="1:14" x14ac:dyDescent="0.3">
      <c r="A23" t="s">
        <v>95</v>
      </c>
      <c r="B23" t="s">
        <v>96</v>
      </c>
      <c r="C23" t="s">
        <v>64</v>
      </c>
      <c r="D23">
        <v>17683</v>
      </c>
      <c r="E23">
        <v>26</v>
      </c>
      <c r="F23">
        <v>15325.266666666665</v>
      </c>
      <c r="G23">
        <v>47</v>
      </c>
      <c r="H23">
        <v>3462.9208333333331</v>
      </c>
      <c r="I23">
        <v>1060.98</v>
      </c>
      <c r="J23">
        <v>530.49</v>
      </c>
      <c r="K23">
        <v>884.15000000000009</v>
      </c>
      <c r="L23">
        <v>1839.0319999999997</v>
      </c>
      <c r="M23">
        <v>580.82760666666661</v>
      </c>
      <c r="N23">
        <v>18843.947893333334</v>
      </c>
    </row>
    <row r="24" spans="1:14" x14ac:dyDescent="0.3">
      <c r="A24" t="s">
        <v>97</v>
      </c>
      <c r="B24" t="s">
        <v>98</v>
      </c>
      <c r="C24" t="s">
        <v>59</v>
      </c>
      <c r="D24">
        <v>16908</v>
      </c>
      <c r="E24">
        <v>26</v>
      </c>
      <c r="F24">
        <v>14653.6</v>
      </c>
      <c r="G24">
        <v>49</v>
      </c>
      <c r="H24">
        <v>3452.05</v>
      </c>
      <c r="I24">
        <v>1014.48</v>
      </c>
      <c r="J24">
        <v>507.24</v>
      </c>
      <c r="K24">
        <v>845.40000000000009</v>
      </c>
      <c r="L24">
        <v>1758.432</v>
      </c>
      <c r="M24">
        <v>555.37144000000001</v>
      </c>
      <c r="N24">
        <v>18158.966560000004</v>
      </c>
    </row>
    <row r="25" spans="1:14" x14ac:dyDescent="0.3">
      <c r="A25" t="s">
        <v>99</v>
      </c>
      <c r="B25" t="s">
        <v>100</v>
      </c>
      <c r="C25" t="s">
        <v>59</v>
      </c>
      <c r="D25">
        <v>19450</v>
      </c>
      <c r="E25">
        <v>29</v>
      </c>
      <c r="F25">
        <v>18801.666666666668</v>
      </c>
      <c r="G25">
        <v>48</v>
      </c>
      <c r="H25">
        <v>3890</v>
      </c>
      <c r="I25">
        <v>1167</v>
      </c>
      <c r="J25">
        <v>583.5</v>
      </c>
      <c r="K25">
        <v>972.5</v>
      </c>
      <c r="L25">
        <v>2256.2000000000003</v>
      </c>
      <c r="M25">
        <v>712.58316666666678</v>
      </c>
      <c r="N25">
        <v>22445.8835</v>
      </c>
    </row>
    <row r="26" spans="1:14" x14ac:dyDescent="0.3">
      <c r="A26" t="s">
        <v>101</v>
      </c>
      <c r="B26" t="s">
        <v>102</v>
      </c>
      <c r="C26" t="s">
        <v>64</v>
      </c>
      <c r="D26">
        <v>18446</v>
      </c>
      <c r="E26">
        <v>26</v>
      </c>
      <c r="F26">
        <v>15986.533333333333</v>
      </c>
      <c r="G26">
        <v>55</v>
      </c>
      <c r="H26">
        <v>4227.208333333333</v>
      </c>
      <c r="I26">
        <v>1106.76</v>
      </c>
      <c r="J26">
        <v>553.38</v>
      </c>
      <c r="K26">
        <v>922.30000000000007</v>
      </c>
      <c r="L26">
        <v>1918.3839999999998</v>
      </c>
      <c r="M26">
        <v>605.88961333333339</v>
      </c>
      <c r="N26">
        <v>20271.908053333333</v>
      </c>
    </row>
    <row r="27" spans="1:14" x14ac:dyDescent="0.3">
      <c r="A27" t="s">
        <v>103</v>
      </c>
      <c r="B27" t="s">
        <v>104</v>
      </c>
      <c r="C27" t="s">
        <v>59</v>
      </c>
      <c r="D27">
        <v>15580</v>
      </c>
      <c r="E27">
        <v>25</v>
      </c>
      <c r="F27">
        <v>12983.333333333334</v>
      </c>
      <c r="G27">
        <v>54</v>
      </c>
      <c r="H27">
        <v>3505.5000000000005</v>
      </c>
      <c r="I27">
        <v>934.8</v>
      </c>
      <c r="J27">
        <v>467.4</v>
      </c>
      <c r="K27">
        <v>779</v>
      </c>
      <c r="L27">
        <v>1558</v>
      </c>
      <c r="M27">
        <v>492.06833333333338</v>
      </c>
      <c r="N27">
        <v>16619.965000000004</v>
      </c>
    </row>
    <row r="28" spans="1:14" x14ac:dyDescent="0.3">
      <c r="A28" t="s">
        <v>105</v>
      </c>
      <c r="B28" t="s">
        <v>106</v>
      </c>
      <c r="C28" t="s">
        <v>59</v>
      </c>
      <c r="D28">
        <v>17493</v>
      </c>
      <c r="E28">
        <v>29</v>
      </c>
      <c r="F28">
        <v>16909.900000000001</v>
      </c>
      <c r="G28">
        <v>42</v>
      </c>
      <c r="H28">
        <v>3061.2750000000001</v>
      </c>
      <c r="I28">
        <v>1049.58</v>
      </c>
      <c r="J28">
        <v>524.79</v>
      </c>
      <c r="K28">
        <v>874.65000000000009</v>
      </c>
      <c r="L28">
        <v>2029.1880000000001</v>
      </c>
      <c r="M28">
        <v>640.88521000000014</v>
      </c>
      <c r="N28">
        <v>19750.121790000005</v>
      </c>
    </row>
    <row r="29" spans="1:14" x14ac:dyDescent="0.3">
      <c r="A29" t="s">
        <v>107</v>
      </c>
      <c r="B29" t="s">
        <v>108</v>
      </c>
      <c r="C29" t="s">
        <v>59</v>
      </c>
      <c r="D29">
        <v>19074</v>
      </c>
      <c r="E29">
        <v>27</v>
      </c>
      <c r="F29">
        <v>17166.599999999999</v>
      </c>
      <c r="G29">
        <v>49</v>
      </c>
      <c r="H29">
        <v>3894.2749999999996</v>
      </c>
      <c r="I29">
        <v>1144.44</v>
      </c>
      <c r="J29">
        <v>572.22</v>
      </c>
      <c r="K29">
        <v>953.7</v>
      </c>
      <c r="L29">
        <v>2059.9919999999997</v>
      </c>
      <c r="M29">
        <v>650.61414000000002</v>
      </c>
      <c r="N29">
        <v>21020.628860000001</v>
      </c>
    </row>
    <row r="30" spans="1:14" x14ac:dyDescent="0.3">
      <c r="A30" t="s">
        <v>109</v>
      </c>
      <c r="B30" t="s">
        <v>110</v>
      </c>
      <c r="C30" t="s">
        <v>59</v>
      </c>
      <c r="D30">
        <v>17877</v>
      </c>
      <c r="E30">
        <v>27</v>
      </c>
      <c r="F30">
        <v>16089.3</v>
      </c>
      <c r="G30">
        <v>54</v>
      </c>
      <c r="H30">
        <v>4022.3249999999998</v>
      </c>
      <c r="I30">
        <v>1072.6199999999999</v>
      </c>
      <c r="J30">
        <v>536.30999999999995</v>
      </c>
      <c r="K30">
        <v>893.85</v>
      </c>
      <c r="L30">
        <v>1930.7159999999999</v>
      </c>
      <c r="M30">
        <v>609.78447000000006</v>
      </c>
      <c r="N30">
        <v>20073.90453</v>
      </c>
    </row>
    <row r="31" spans="1:14" x14ac:dyDescent="0.3">
      <c r="A31" t="s">
        <v>111</v>
      </c>
      <c r="B31" t="s">
        <v>112</v>
      </c>
      <c r="C31" t="s">
        <v>64</v>
      </c>
      <c r="D31">
        <v>15462</v>
      </c>
      <c r="E31">
        <v>30</v>
      </c>
      <c r="F31">
        <v>15462</v>
      </c>
      <c r="G31">
        <v>52</v>
      </c>
      <c r="H31">
        <v>3350.1</v>
      </c>
      <c r="I31">
        <v>927.71999999999991</v>
      </c>
      <c r="J31">
        <v>463.85999999999996</v>
      </c>
      <c r="K31">
        <v>773.1</v>
      </c>
      <c r="L31">
        <v>1855.4399999999998</v>
      </c>
      <c r="M31">
        <v>586.00980000000004</v>
      </c>
      <c r="N31">
        <v>18535.3302</v>
      </c>
    </row>
    <row r="32" spans="1:14" x14ac:dyDescent="0.3">
      <c r="A32" t="s">
        <v>113</v>
      </c>
      <c r="B32" t="s">
        <v>114</v>
      </c>
      <c r="C32" t="s">
        <v>59</v>
      </c>
      <c r="D32">
        <v>16332</v>
      </c>
      <c r="E32">
        <v>28</v>
      </c>
      <c r="F32">
        <v>15243.199999999999</v>
      </c>
      <c r="G32">
        <v>55</v>
      </c>
      <c r="H32">
        <v>3742.75</v>
      </c>
      <c r="I32">
        <v>979.92</v>
      </c>
      <c r="J32">
        <v>489.96</v>
      </c>
      <c r="K32">
        <v>816.6</v>
      </c>
      <c r="L32">
        <v>1829.1839999999997</v>
      </c>
      <c r="M32">
        <v>577.71727999999996</v>
      </c>
      <c r="N32">
        <v>18865.528719999991</v>
      </c>
    </row>
    <row r="33" spans="1:14" x14ac:dyDescent="0.3">
      <c r="A33" t="s">
        <v>115</v>
      </c>
      <c r="B33" t="s">
        <v>116</v>
      </c>
      <c r="C33" t="s">
        <v>59</v>
      </c>
      <c r="D33">
        <v>15868</v>
      </c>
      <c r="E33">
        <v>26</v>
      </c>
      <c r="F33">
        <v>13752.266666666665</v>
      </c>
      <c r="G33">
        <v>51</v>
      </c>
      <c r="H33">
        <v>3371.95</v>
      </c>
      <c r="I33">
        <v>952.07999999999993</v>
      </c>
      <c r="J33">
        <v>476.03999999999996</v>
      </c>
      <c r="K33">
        <v>793.40000000000009</v>
      </c>
      <c r="L33">
        <v>1650.2719999999997</v>
      </c>
      <c r="M33">
        <v>521.21090666666669</v>
      </c>
      <c r="N33">
        <v>17174.253759999996</v>
      </c>
    </row>
    <row r="34" spans="1:14" x14ac:dyDescent="0.3">
      <c r="A34" t="s">
        <v>117</v>
      </c>
      <c r="B34" t="s">
        <v>118</v>
      </c>
      <c r="C34" t="s">
        <v>64</v>
      </c>
      <c r="D34">
        <v>15847</v>
      </c>
      <c r="E34">
        <v>25</v>
      </c>
      <c r="F34">
        <v>13205.833333333334</v>
      </c>
      <c r="G34">
        <v>47</v>
      </c>
      <c r="H34">
        <v>3103.3708333333334</v>
      </c>
      <c r="I34">
        <v>950.81999999999994</v>
      </c>
      <c r="J34">
        <v>475.40999999999997</v>
      </c>
      <c r="K34">
        <v>792.35</v>
      </c>
      <c r="L34">
        <v>1584.7</v>
      </c>
      <c r="M34">
        <v>500.50108333333338</v>
      </c>
      <c r="N34">
        <v>16442.583083333331</v>
      </c>
    </row>
    <row r="35" spans="1:14" x14ac:dyDescent="0.3">
      <c r="A35" t="s">
        <v>119</v>
      </c>
      <c r="B35" t="s">
        <v>120</v>
      </c>
      <c r="C35" t="s">
        <v>59</v>
      </c>
      <c r="D35">
        <v>17143</v>
      </c>
      <c r="E35">
        <v>26</v>
      </c>
      <c r="F35">
        <v>14857.266666666665</v>
      </c>
      <c r="G35">
        <v>51</v>
      </c>
      <c r="H35">
        <v>3642.8874999999998</v>
      </c>
      <c r="I35">
        <v>1028.58</v>
      </c>
      <c r="J35">
        <v>514.29</v>
      </c>
      <c r="K35">
        <v>857.15000000000009</v>
      </c>
      <c r="L35">
        <v>1782.8719999999996</v>
      </c>
      <c r="M35">
        <v>563.09040666666658</v>
      </c>
      <c r="N35">
        <v>18554.211759999998</v>
      </c>
    </row>
    <row r="36" spans="1:14" x14ac:dyDescent="0.3">
      <c r="A36" t="s">
        <v>121</v>
      </c>
      <c r="B36" t="s">
        <v>122</v>
      </c>
      <c r="C36" t="s">
        <v>59</v>
      </c>
      <c r="D36">
        <v>19684</v>
      </c>
      <c r="E36">
        <v>28</v>
      </c>
      <c r="F36">
        <v>18371.733333333334</v>
      </c>
      <c r="G36">
        <v>42</v>
      </c>
      <c r="H36">
        <v>3444.7</v>
      </c>
      <c r="I36">
        <v>1181.04</v>
      </c>
      <c r="J36">
        <v>590.52</v>
      </c>
      <c r="K36">
        <v>984.2</v>
      </c>
      <c r="L36">
        <v>2204.6080000000002</v>
      </c>
      <c r="M36">
        <v>696.28869333333341</v>
      </c>
      <c r="N36">
        <v>21671.296640000004</v>
      </c>
    </row>
    <row r="37" spans="1:14" x14ac:dyDescent="0.3">
      <c r="A37" t="s">
        <v>123</v>
      </c>
      <c r="B37" t="s">
        <v>124</v>
      </c>
      <c r="C37" t="s">
        <v>59</v>
      </c>
      <c r="D37">
        <v>19561</v>
      </c>
      <c r="E37">
        <v>29</v>
      </c>
      <c r="F37">
        <v>18908.966666666667</v>
      </c>
      <c r="G37">
        <v>45</v>
      </c>
      <c r="H37">
        <v>3667.6875</v>
      </c>
      <c r="I37">
        <v>1173.6599999999999</v>
      </c>
      <c r="J37">
        <v>586.82999999999993</v>
      </c>
      <c r="K37">
        <v>978.05000000000007</v>
      </c>
      <c r="L37">
        <v>2269.076</v>
      </c>
      <c r="M37">
        <v>716.64983666666672</v>
      </c>
      <c r="N37">
        <v>22329.468329999996</v>
      </c>
    </row>
    <row r="38" spans="1:14" x14ac:dyDescent="0.3">
      <c r="A38" t="s">
        <v>125</v>
      </c>
      <c r="B38" t="s">
        <v>126</v>
      </c>
      <c r="C38" t="s">
        <v>59</v>
      </c>
      <c r="D38">
        <v>17077</v>
      </c>
      <c r="E38">
        <v>25</v>
      </c>
      <c r="F38">
        <v>14230.833333333334</v>
      </c>
      <c r="G38">
        <v>41</v>
      </c>
      <c r="H38">
        <v>2917.3208333333332</v>
      </c>
      <c r="I38">
        <v>1024.6199999999999</v>
      </c>
      <c r="J38">
        <v>512.30999999999995</v>
      </c>
      <c r="K38">
        <v>853.85</v>
      </c>
      <c r="L38">
        <v>1707.7</v>
      </c>
      <c r="M38">
        <v>539.34858333333341</v>
      </c>
      <c r="N38">
        <v>17291.885583333333</v>
      </c>
    </row>
    <row r="39" spans="1:14" x14ac:dyDescent="0.3">
      <c r="A39" t="s">
        <v>127</v>
      </c>
      <c r="B39" t="s">
        <v>128</v>
      </c>
      <c r="C39" t="s">
        <v>64</v>
      </c>
      <c r="D39">
        <v>18323</v>
      </c>
      <c r="E39">
        <v>30</v>
      </c>
      <c r="F39">
        <v>18323</v>
      </c>
      <c r="G39">
        <v>41</v>
      </c>
      <c r="H39">
        <v>3130.1791666666668</v>
      </c>
      <c r="I39">
        <v>1099.3799999999999</v>
      </c>
      <c r="J39">
        <v>549.68999999999994</v>
      </c>
      <c r="K39">
        <v>916.15000000000009</v>
      </c>
      <c r="L39">
        <v>2198.7599999999998</v>
      </c>
      <c r="M39">
        <v>694.44170000000008</v>
      </c>
      <c r="N39">
        <v>21125.197466666672</v>
      </c>
    </row>
    <row r="40" spans="1:14" x14ac:dyDescent="0.3">
      <c r="A40" t="s">
        <v>129</v>
      </c>
      <c r="B40" t="s">
        <v>130</v>
      </c>
      <c r="C40" t="s">
        <v>59</v>
      </c>
      <c r="D40">
        <v>16563</v>
      </c>
      <c r="E40">
        <v>28</v>
      </c>
      <c r="F40">
        <v>15458.800000000001</v>
      </c>
      <c r="G40">
        <v>46</v>
      </c>
      <c r="H40">
        <v>3174.5750000000003</v>
      </c>
      <c r="I40">
        <v>993.78</v>
      </c>
      <c r="J40">
        <v>496.89</v>
      </c>
      <c r="K40">
        <v>828.15000000000009</v>
      </c>
      <c r="L40">
        <v>1855.056</v>
      </c>
      <c r="M40">
        <v>585.88852000000009</v>
      </c>
      <c r="N40">
        <v>18511.250479999999</v>
      </c>
    </row>
    <row r="41" spans="1:14" x14ac:dyDescent="0.3">
      <c r="A41" t="s">
        <v>131</v>
      </c>
      <c r="B41" t="s">
        <v>132</v>
      </c>
      <c r="C41" t="s">
        <v>59</v>
      </c>
      <c r="D41">
        <v>15400</v>
      </c>
      <c r="E41">
        <v>25</v>
      </c>
      <c r="F41">
        <v>12833.333333333334</v>
      </c>
      <c r="G41">
        <v>50</v>
      </c>
      <c r="H41">
        <v>3208.3333333333335</v>
      </c>
      <c r="I41">
        <v>924</v>
      </c>
      <c r="J41">
        <v>462</v>
      </c>
      <c r="K41">
        <v>770</v>
      </c>
      <c r="L41">
        <v>1540</v>
      </c>
      <c r="M41">
        <v>486.38333333333338</v>
      </c>
      <c r="N41">
        <v>16171.283333333335</v>
      </c>
    </row>
    <row r="42" spans="1:14" x14ac:dyDescent="0.3">
      <c r="A42" t="s">
        <v>133</v>
      </c>
      <c r="B42" t="s">
        <v>134</v>
      </c>
      <c r="C42" t="s">
        <v>64</v>
      </c>
      <c r="D42">
        <v>16674</v>
      </c>
      <c r="E42">
        <v>25</v>
      </c>
      <c r="F42">
        <v>13894.999999999998</v>
      </c>
      <c r="G42">
        <v>49</v>
      </c>
      <c r="H42">
        <v>3404.2749999999996</v>
      </c>
      <c r="I42">
        <v>1000.4399999999999</v>
      </c>
      <c r="J42">
        <v>500.21999999999997</v>
      </c>
      <c r="K42">
        <v>833.7</v>
      </c>
      <c r="L42">
        <v>1667.3999999999996</v>
      </c>
      <c r="M42">
        <v>526.62049999999999</v>
      </c>
      <c r="N42">
        <v>17439.6145</v>
      </c>
    </row>
    <row r="43" spans="1:14" x14ac:dyDescent="0.3">
      <c r="A43" t="s">
        <v>135</v>
      </c>
      <c r="B43" t="s">
        <v>136</v>
      </c>
      <c r="C43" t="s">
        <v>59</v>
      </c>
      <c r="D43">
        <v>18379</v>
      </c>
      <c r="E43">
        <v>26</v>
      </c>
      <c r="F43">
        <v>15928.466666666667</v>
      </c>
      <c r="G43">
        <v>43</v>
      </c>
      <c r="H43">
        <v>3292.9041666666667</v>
      </c>
      <c r="I43">
        <v>1102.74</v>
      </c>
      <c r="J43">
        <v>551.37</v>
      </c>
      <c r="K43">
        <v>918.95</v>
      </c>
      <c r="L43">
        <v>1911.4159999999999</v>
      </c>
      <c r="M43">
        <v>603.68888666666669</v>
      </c>
      <c r="N43">
        <v>19279.325946666668</v>
      </c>
    </row>
    <row r="44" spans="1:14" x14ac:dyDescent="0.3">
      <c r="A44" t="s">
        <v>137</v>
      </c>
      <c r="B44" t="s">
        <v>138</v>
      </c>
      <c r="C44" t="s">
        <v>59</v>
      </c>
      <c r="D44">
        <v>19241</v>
      </c>
      <c r="E44">
        <v>25</v>
      </c>
      <c r="F44">
        <v>16034.166666666666</v>
      </c>
      <c r="G44">
        <v>40</v>
      </c>
      <c r="H44">
        <v>3206.8333333333335</v>
      </c>
      <c r="I44">
        <v>1154.46</v>
      </c>
      <c r="J44">
        <v>577.23</v>
      </c>
      <c r="K44">
        <v>962.05000000000007</v>
      </c>
      <c r="L44">
        <v>1924.1</v>
      </c>
      <c r="M44">
        <v>607.6949166666667</v>
      </c>
      <c r="N44">
        <v>19402.945083333332</v>
      </c>
    </row>
    <row r="45" spans="1:14" x14ac:dyDescent="0.3">
      <c r="A45" t="s">
        <v>139</v>
      </c>
      <c r="B45" t="s">
        <v>140</v>
      </c>
      <c r="C45" t="s">
        <v>59</v>
      </c>
      <c r="D45">
        <v>17361</v>
      </c>
      <c r="E45">
        <v>30</v>
      </c>
      <c r="F45">
        <v>17361</v>
      </c>
      <c r="G45">
        <v>60</v>
      </c>
      <c r="H45">
        <v>4340.25</v>
      </c>
      <c r="I45">
        <v>1041.6599999999999</v>
      </c>
      <c r="J45">
        <v>520.82999999999993</v>
      </c>
      <c r="K45">
        <v>868.05000000000007</v>
      </c>
      <c r="L45">
        <v>2083.3199999999997</v>
      </c>
      <c r="M45">
        <v>657.98190000000011</v>
      </c>
      <c r="N45">
        <v>21390.488099999999</v>
      </c>
    </row>
    <row r="46" spans="1:14" x14ac:dyDescent="0.3">
      <c r="A46" t="s">
        <v>141</v>
      </c>
      <c r="B46" t="s">
        <v>142</v>
      </c>
      <c r="C46" t="s">
        <v>59</v>
      </c>
      <c r="D46">
        <v>18030</v>
      </c>
      <c r="E46">
        <v>28</v>
      </c>
      <c r="F46">
        <v>16828</v>
      </c>
      <c r="G46">
        <v>47</v>
      </c>
      <c r="H46">
        <v>3530.875</v>
      </c>
      <c r="I46">
        <v>1081.8</v>
      </c>
      <c r="J46">
        <v>540.9</v>
      </c>
      <c r="K46">
        <v>901.5</v>
      </c>
      <c r="L46">
        <v>2019.36</v>
      </c>
      <c r="M46">
        <v>637.78120000000001</v>
      </c>
      <c r="N46">
        <v>20225.933799999999</v>
      </c>
    </row>
    <row r="47" spans="1:14" x14ac:dyDescent="0.3">
      <c r="A47" t="s">
        <v>143</v>
      </c>
      <c r="B47" t="s">
        <v>144</v>
      </c>
      <c r="C47" t="s">
        <v>64</v>
      </c>
      <c r="D47">
        <v>16505</v>
      </c>
      <c r="E47">
        <v>25</v>
      </c>
      <c r="F47">
        <v>13754.166666666666</v>
      </c>
      <c r="G47">
        <v>56</v>
      </c>
      <c r="H47">
        <v>3851.1666666666665</v>
      </c>
      <c r="I47">
        <v>990.3</v>
      </c>
      <c r="J47">
        <v>495.15</v>
      </c>
      <c r="K47">
        <v>825.25</v>
      </c>
      <c r="L47">
        <v>1650.4999999999998</v>
      </c>
      <c r="M47">
        <v>521.28291666666667</v>
      </c>
      <c r="N47">
        <v>17744.250416666666</v>
      </c>
    </row>
    <row r="48" spans="1:14" x14ac:dyDescent="0.3">
      <c r="A48" t="s">
        <v>145</v>
      </c>
      <c r="B48" t="s">
        <v>146</v>
      </c>
      <c r="C48" t="s">
        <v>59</v>
      </c>
      <c r="D48">
        <v>16328</v>
      </c>
      <c r="E48">
        <v>28</v>
      </c>
      <c r="F48">
        <v>15239.466666666667</v>
      </c>
      <c r="G48">
        <v>46</v>
      </c>
      <c r="H48">
        <v>3129.5333333333333</v>
      </c>
      <c r="I48">
        <v>979.68</v>
      </c>
      <c r="J48">
        <v>489.84</v>
      </c>
      <c r="K48">
        <v>816.40000000000009</v>
      </c>
      <c r="L48">
        <v>1828.7360000000001</v>
      </c>
      <c r="M48">
        <v>577.57578666666677</v>
      </c>
      <c r="N48">
        <v>18248.608213333333</v>
      </c>
    </row>
    <row r="49" spans="1:14" x14ac:dyDescent="0.3">
      <c r="A49" t="s">
        <v>147</v>
      </c>
      <c r="B49" t="s">
        <v>148</v>
      </c>
      <c r="C49" t="s">
        <v>59</v>
      </c>
      <c r="D49">
        <v>17621</v>
      </c>
      <c r="E49">
        <v>28</v>
      </c>
      <c r="F49">
        <v>16446.266666666666</v>
      </c>
      <c r="G49">
        <v>41</v>
      </c>
      <c r="H49">
        <v>3010.2541666666666</v>
      </c>
      <c r="I49">
        <v>1057.26</v>
      </c>
      <c r="J49">
        <v>528.63</v>
      </c>
      <c r="K49">
        <v>881.05000000000007</v>
      </c>
      <c r="L49">
        <v>1973.5519999999999</v>
      </c>
      <c r="M49">
        <v>623.31350666666674</v>
      </c>
      <c r="N49">
        <v>19326.595326666666</v>
      </c>
    </row>
    <row r="50" spans="1:14" x14ac:dyDescent="0.3">
      <c r="A50" t="s">
        <v>149</v>
      </c>
      <c r="B50" t="s">
        <v>150</v>
      </c>
      <c r="C50" t="s">
        <v>64</v>
      </c>
      <c r="D50">
        <v>19497</v>
      </c>
      <c r="E50">
        <v>30</v>
      </c>
      <c r="F50">
        <v>19497</v>
      </c>
      <c r="G50">
        <v>46</v>
      </c>
      <c r="H50">
        <v>3736.9249999999997</v>
      </c>
      <c r="I50">
        <v>1169.82</v>
      </c>
      <c r="J50">
        <v>584.91</v>
      </c>
      <c r="K50">
        <v>974.85</v>
      </c>
      <c r="L50">
        <v>2339.64</v>
      </c>
      <c r="M50">
        <v>738.93630000000007</v>
      </c>
      <c r="N50">
        <v>22884.928699999997</v>
      </c>
    </row>
    <row r="51" spans="1:14" x14ac:dyDescent="0.3">
      <c r="A51" t="s">
        <v>151</v>
      </c>
      <c r="B51" t="s">
        <v>152</v>
      </c>
      <c r="C51" t="s">
        <v>59</v>
      </c>
      <c r="D51">
        <v>15052</v>
      </c>
      <c r="E51">
        <v>27</v>
      </c>
      <c r="F51">
        <v>13546.800000000001</v>
      </c>
      <c r="G51">
        <v>57</v>
      </c>
      <c r="H51">
        <v>3574.85</v>
      </c>
      <c r="I51">
        <v>903.12</v>
      </c>
      <c r="J51">
        <v>451.56</v>
      </c>
      <c r="K51">
        <v>752.6</v>
      </c>
      <c r="L51">
        <v>1625.616</v>
      </c>
      <c r="M51">
        <v>513.42372000000012</v>
      </c>
      <c r="N51">
        <v>17089.89028</v>
      </c>
    </row>
    <row r="52" spans="1:14" x14ac:dyDescent="0.3">
      <c r="A52" t="s">
        <v>153</v>
      </c>
      <c r="B52" t="s">
        <v>154</v>
      </c>
      <c r="C52" t="s">
        <v>59</v>
      </c>
      <c r="D52">
        <v>17816</v>
      </c>
      <c r="E52">
        <v>29</v>
      </c>
      <c r="F52">
        <v>17222.133333333335</v>
      </c>
      <c r="G52">
        <v>58</v>
      </c>
      <c r="H52">
        <v>4305.5333333333338</v>
      </c>
      <c r="I52">
        <v>1068.96</v>
      </c>
      <c r="J52">
        <v>534.48</v>
      </c>
      <c r="K52">
        <v>890.80000000000007</v>
      </c>
      <c r="L52">
        <v>2066.6559999999999</v>
      </c>
      <c r="M52">
        <v>652.71885333333341</v>
      </c>
      <c r="N52">
        <v>21302.531813333335</v>
      </c>
    </row>
    <row r="53" spans="1:14" x14ac:dyDescent="0.3">
      <c r="A53" t="s">
        <v>155</v>
      </c>
      <c r="B53" t="s">
        <v>156</v>
      </c>
      <c r="C53" t="s">
        <v>59</v>
      </c>
      <c r="D53">
        <v>16859</v>
      </c>
      <c r="E53">
        <v>25</v>
      </c>
      <c r="F53">
        <v>14049.166666666668</v>
      </c>
      <c r="G53">
        <v>53</v>
      </c>
      <c r="H53">
        <v>3723.0291666666667</v>
      </c>
      <c r="I53">
        <v>1011.54</v>
      </c>
      <c r="J53">
        <v>505.77</v>
      </c>
      <c r="K53">
        <v>842.95</v>
      </c>
      <c r="L53">
        <v>1685.9</v>
      </c>
      <c r="M53">
        <v>532.46341666666672</v>
      </c>
      <c r="N53">
        <v>17914.09241666667</v>
      </c>
    </row>
    <row r="54" spans="1:14" x14ac:dyDescent="0.3">
      <c r="A54" t="s">
        <v>157</v>
      </c>
      <c r="B54" t="s">
        <v>158</v>
      </c>
      <c r="C54" t="s">
        <v>59</v>
      </c>
      <c r="D54">
        <v>19136</v>
      </c>
      <c r="E54">
        <v>30</v>
      </c>
      <c r="F54">
        <v>19136</v>
      </c>
      <c r="G54">
        <v>50</v>
      </c>
      <c r="H54">
        <v>3986.6666666666665</v>
      </c>
      <c r="I54">
        <v>1148.1599999999999</v>
      </c>
      <c r="J54">
        <v>574.07999999999993</v>
      </c>
      <c r="K54">
        <v>956.80000000000007</v>
      </c>
      <c r="L54">
        <v>2296.3199999999997</v>
      </c>
      <c r="M54">
        <v>725.25440000000003</v>
      </c>
      <c r="N54">
        <v>22780.132266666667</v>
      </c>
    </row>
    <row r="55" spans="1:14" x14ac:dyDescent="0.3">
      <c r="A55" t="s">
        <v>159</v>
      </c>
      <c r="B55" t="s">
        <v>160</v>
      </c>
      <c r="C55" t="s">
        <v>64</v>
      </c>
      <c r="D55">
        <v>18631</v>
      </c>
      <c r="E55">
        <v>30</v>
      </c>
      <c r="F55">
        <v>18631</v>
      </c>
      <c r="G55">
        <v>52</v>
      </c>
      <c r="H55">
        <v>4036.7166666666662</v>
      </c>
      <c r="I55">
        <v>1117.8599999999999</v>
      </c>
      <c r="J55">
        <v>558.92999999999995</v>
      </c>
      <c r="K55">
        <v>931.55000000000007</v>
      </c>
      <c r="L55">
        <v>2235.7199999999998</v>
      </c>
      <c r="M55">
        <v>706.11490000000003</v>
      </c>
      <c r="N55">
        <v>22334.221766666666</v>
      </c>
    </row>
    <row r="56" spans="1:14" x14ac:dyDescent="0.3">
      <c r="A56" t="s">
        <v>161</v>
      </c>
      <c r="B56" t="s">
        <v>162</v>
      </c>
      <c r="C56" t="s">
        <v>59</v>
      </c>
      <c r="D56">
        <v>17731</v>
      </c>
      <c r="E56">
        <v>29</v>
      </c>
      <c r="F56">
        <v>17139.966666666667</v>
      </c>
      <c r="G56">
        <v>50</v>
      </c>
      <c r="H56">
        <v>3693.958333333333</v>
      </c>
      <c r="I56">
        <v>1063.8599999999999</v>
      </c>
      <c r="J56">
        <v>531.92999999999995</v>
      </c>
      <c r="K56">
        <v>886.55000000000007</v>
      </c>
      <c r="L56">
        <v>2056.7959999999998</v>
      </c>
      <c r="M56">
        <v>649.60473666666678</v>
      </c>
      <c r="N56">
        <v>20609.864263333333</v>
      </c>
    </row>
    <row r="57" spans="1:14" x14ac:dyDescent="0.3">
      <c r="A57" t="s">
        <v>163</v>
      </c>
      <c r="B57" t="s">
        <v>164</v>
      </c>
      <c r="C57" t="s">
        <v>59</v>
      </c>
      <c r="D57">
        <v>15809</v>
      </c>
      <c r="E57">
        <v>27</v>
      </c>
      <c r="F57">
        <v>14228.1</v>
      </c>
      <c r="G57">
        <v>52</v>
      </c>
      <c r="H57">
        <v>3425.2833333333338</v>
      </c>
      <c r="I57">
        <v>948.54</v>
      </c>
      <c r="J57">
        <v>474.27</v>
      </c>
      <c r="K57">
        <v>790.45</v>
      </c>
      <c r="L57">
        <v>1707.3720000000001</v>
      </c>
      <c r="M57">
        <v>539.24499000000003</v>
      </c>
      <c r="N57">
        <v>17620.026343333338</v>
      </c>
    </row>
    <row r="58" spans="1:14" x14ac:dyDescent="0.3">
      <c r="A58" t="s">
        <v>165</v>
      </c>
      <c r="B58" t="s">
        <v>166</v>
      </c>
      <c r="C58" t="s">
        <v>64</v>
      </c>
      <c r="D58">
        <v>18464</v>
      </c>
      <c r="E58">
        <v>28</v>
      </c>
      <c r="F58">
        <v>17233.066666666666</v>
      </c>
      <c r="G58">
        <v>42</v>
      </c>
      <c r="H58">
        <v>3231.2000000000003</v>
      </c>
      <c r="I58">
        <v>1107.8399999999999</v>
      </c>
      <c r="J58">
        <v>553.91999999999996</v>
      </c>
      <c r="K58">
        <v>923.2</v>
      </c>
      <c r="L58">
        <v>2067.9679999999998</v>
      </c>
      <c r="M58">
        <v>653.1332266666667</v>
      </c>
      <c r="N58">
        <v>20328.12544</v>
      </c>
    </row>
    <row r="59" spans="1:14" x14ac:dyDescent="0.3">
      <c r="A59" t="s">
        <v>167</v>
      </c>
      <c r="B59" t="s">
        <v>168</v>
      </c>
      <c r="C59" t="s">
        <v>59</v>
      </c>
      <c r="D59">
        <v>18941</v>
      </c>
      <c r="E59">
        <v>25</v>
      </c>
      <c r="F59">
        <v>15784.166666666666</v>
      </c>
      <c r="G59">
        <v>41</v>
      </c>
      <c r="H59">
        <v>3235.7541666666666</v>
      </c>
      <c r="I59">
        <v>1136.46</v>
      </c>
      <c r="J59">
        <v>568.23</v>
      </c>
      <c r="K59">
        <v>947.05000000000007</v>
      </c>
      <c r="L59">
        <v>1894.1</v>
      </c>
      <c r="M59">
        <v>598.21991666666668</v>
      </c>
      <c r="N59">
        <v>19179.340916666668</v>
      </c>
    </row>
    <row r="60" spans="1:14" x14ac:dyDescent="0.3">
      <c r="A60" t="s">
        <v>169</v>
      </c>
      <c r="B60" t="s">
        <v>170</v>
      </c>
      <c r="C60" t="s">
        <v>59</v>
      </c>
      <c r="D60">
        <v>17937</v>
      </c>
      <c r="E60">
        <v>28</v>
      </c>
      <c r="F60">
        <v>16741.2</v>
      </c>
      <c r="G60">
        <v>59</v>
      </c>
      <c r="H60">
        <v>4409.5124999999998</v>
      </c>
      <c r="I60">
        <v>1076.22</v>
      </c>
      <c r="J60">
        <v>538.11</v>
      </c>
      <c r="K60">
        <v>896.85</v>
      </c>
      <c r="L60">
        <v>2008.944</v>
      </c>
      <c r="M60">
        <v>634.49148000000002</v>
      </c>
      <c r="N60">
        <v>21018.457020000002</v>
      </c>
    </row>
    <row r="61" spans="1:14" x14ac:dyDescent="0.3">
      <c r="A61" t="s">
        <v>171</v>
      </c>
      <c r="B61" t="s">
        <v>172</v>
      </c>
      <c r="C61" t="s">
        <v>59</v>
      </c>
      <c r="D61">
        <v>16721</v>
      </c>
      <c r="E61">
        <v>30</v>
      </c>
      <c r="F61">
        <v>16721</v>
      </c>
      <c r="G61">
        <v>52</v>
      </c>
      <c r="H61">
        <v>3622.8833333333332</v>
      </c>
      <c r="I61">
        <v>1003.26</v>
      </c>
      <c r="J61">
        <v>501.63</v>
      </c>
      <c r="K61">
        <v>836.05000000000007</v>
      </c>
      <c r="L61">
        <v>2006.52</v>
      </c>
      <c r="M61">
        <v>633.72590000000002</v>
      </c>
      <c r="N61">
        <v>20044.577433333328</v>
      </c>
    </row>
    <row r="62" spans="1:14" x14ac:dyDescent="0.3">
      <c r="A62" t="s">
        <v>173</v>
      </c>
      <c r="B62" t="s">
        <v>174</v>
      </c>
      <c r="C62" t="s">
        <v>59</v>
      </c>
      <c r="D62">
        <v>19290</v>
      </c>
      <c r="E62">
        <v>28</v>
      </c>
      <c r="F62">
        <v>18004</v>
      </c>
      <c r="G62">
        <v>57</v>
      </c>
      <c r="H62">
        <v>4581.375</v>
      </c>
      <c r="I62">
        <v>1157.3999999999999</v>
      </c>
      <c r="J62">
        <v>578.69999999999993</v>
      </c>
      <c r="K62">
        <v>964.5</v>
      </c>
      <c r="L62">
        <v>2160.48</v>
      </c>
      <c r="M62">
        <v>682.35160000000008</v>
      </c>
      <c r="N62">
        <v>22443.143400000001</v>
      </c>
    </row>
    <row r="63" spans="1:14" x14ac:dyDescent="0.3">
      <c r="A63" t="s">
        <v>175</v>
      </c>
      <c r="B63" t="s">
        <v>176</v>
      </c>
      <c r="C63" t="s">
        <v>64</v>
      </c>
      <c r="D63">
        <v>18068</v>
      </c>
      <c r="E63">
        <v>30</v>
      </c>
      <c r="F63">
        <v>18068</v>
      </c>
      <c r="G63">
        <v>52</v>
      </c>
      <c r="H63">
        <v>3914.7333333333331</v>
      </c>
      <c r="I63">
        <v>1084.08</v>
      </c>
      <c r="J63">
        <v>542.04</v>
      </c>
      <c r="K63">
        <v>903.40000000000009</v>
      </c>
      <c r="L63">
        <v>2168.16</v>
      </c>
      <c r="M63">
        <v>684.77720000000011</v>
      </c>
      <c r="N63">
        <v>21659.316133333334</v>
      </c>
    </row>
    <row r="64" spans="1:14" x14ac:dyDescent="0.3">
      <c r="A64" t="s">
        <v>177</v>
      </c>
      <c r="B64" t="s">
        <v>178</v>
      </c>
      <c r="C64" t="s">
        <v>59</v>
      </c>
      <c r="D64">
        <v>19998</v>
      </c>
      <c r="E64">
        <v>27</v>
      </c>
      <c r="F64">
        <v>17998.2</v>
      </c>
      <c r="G64">
        <v>52</v>
      </c>
      <c r="H64">
        <v>4332.9000000000005</v>
      </c>
      <c r="I64">
        <v>1199.8799999999999</v>
      </c>
      <c r="J64">
        <v>599.93999999999994</v>
      </c>
      <c r="K64">
        <v>999.90000000000009</v>
      </c>
      <c r="L64">
        <v>2159.7840000000001</v>
      </c>
      <c r="M64">
        <v>682.13178000000005</v>
      </c>
      <c r="N64">
        <v>22288.904220000004</v>
      </c>
    </row>
    <row r="65" spans="1:14" x14ac:dyDescent="0.3">
      <c r="A65" t="s">
        <v>179</v>
      </c>
      <c r="B65" t="s">
        <v>180</v>
      </c>
      <c r="C65" t="s">
        <v>59</v>
      </c>
      <c r="D65">
        <v>15172</v>
      </c>
      <c r="E65">
        <v>25</v>
      </c>
      <c r="F65">
        <v>12643.333333333334</v>
      </c>
      <c r="G65">
        <v>59</v>
      </c>
      <c r="H65">
        <v>3729.7833333333333</v>
      </c>
      <c r="I65">
        <v>910.31999999999994</v>
      </c>
      <c r="J65">
        <v>455.15999999999997</v>
      </c>
      <c r="K65">
        <v>758.6</v>
      </c>
      <c r="L65">
        <v>1517.2</v>
      </c>
      <c r="M65">
        <v>479.18233333333342</v>
      </c>
      <c r="N65">
        <v>16500.814333333332</v>
      </c>
    </row>
    <row r="66" spans="1:14" x14ac:dyDescent="0.3">
      <c r="A66" t="s">
        <v>181</v>
      </c>
      <c r="B66" t="s">
        <v>182</v>
      </c>
      <c r="C66" t="s">
        <v>64</v>
      </c>
      <c r="D66">
        <v>19199</v>
      </c>
      <c r="E66">
        <v>26</v>
      </c>
      <c r="F66">
        <v>16639.133333333335</v>
      </c>
      <c r="G66">
        <v>44</v>
      </c>
      <c r="H66">
        <v>3519.8166666666666</v>
      </c>
      <c r="I66">
        <v>1151.94</v>
      </c>
      <c r="J66">
        <v>575.97</v>
      </c>
      <c r="K66">
        <v>959.95</v>
      </c>
      <c r="L66">
        <v>1996.6960000000001</v>
      </c>
      <c r="M66">
        <v>630.62315333333345</v>
      </c>
      <c r="N66">
        <v>20219.490846666667</v>
      </c>
    </row>
    <row r="67" spans="1:14" x14ac:dyDescent="0.3">
      <c r="A67" t="s">
        <v>183</v>
      </c>
      <c r="B67" t="s">
        <v>184</v>
      </c>
      <c r="C67" t="s">
        <v>59</v>
      </c>
      <c r="D67">
        <v>19819</v>
      </c>
      <c r="E67">
        <v>26</v>
      </c>
      <c r="F67">
        <v>17176.466666666667</v>
      </c>
      <c r="G67">
        <v>51</v>
      </c>
      <c r="H67">
        <v>4211.5375000000004</v>
      </c>
      <c r="I67">
        <v>1189.1399999999999</v>
      </c>
      <c r="J67">
        <v>594.56999999999994</v>
      </c>
      <c r="K67">
        <v>990.95</v>
      </c>
      <c r="L67">
        <v>2061.1759999999999</v>
      </c>
      <c r="M67">
        <v>650.98808666666673</v>
      </c>
      <c r="N67">
        <v>21450.500079999998</v>
      </c>
    </row>
    <row r="68" spans="1:14" x14ac:dyDescent="0.3">
      <c r="A68" t="s">
        <v>185</v>
      </c>
      <c r="B68" t="s">
        <v>186</v>
      </c>
      <c r="C68" t="s">
        <v>59</v>
      </c>
      <c r="D68">
        <v>19616</v>
      </c>
      <c r="E68">
        <v>30</v>
      </c>
      <c r="F68">
        <v>19616</v>
      </c>
      <c r="G68">
        <v>45</v>
      </c>
      <c r="H68">
        <v>3678</v>
      </c>
      <c r="I68">
        <v>1176.96</v>
      </c>
      <c r="J68">
        <v>588.48</v>
      </c>
      <c r="K68">
        <v>980.80000000000007</v>
      </c>
      <c r="L68">
        <v>2353.92</v>
      </c>
      <c r="M68">
        <v>743.44640000000004</v>
      </c>
      <c r="N68">
        <v>22942.873599999999</v>
      </c>
    </row>
    <row r="69" spans="1:14" x14ac:dyDescent="0.3">
      <c r="A69" t="s">
        <v>187</v>
      </c>
      <c r="B69" t="s">
        <v>188</v>
      </c>
      <c r="C69" t="s">
        <v>59</v>
      </c>
      <c r="D69">
        <v>18903</v>
      </c>
      <c r="E69">
        <v>25</v>
      </c>
      <c r="F69">
        <v>15752.5</v>
      </c>
      <c r="G69">
        <v>59</v>
      </c>
      <c r="H69">
        <v>4646.9875000000002</v>
      </c>
      <c r="I69">
        <v>1134.18</v>
      </c>
      <c r="J69">
        <v>567.09</v>
      </c>
      <c r="K69">
        <v>945.15000000000009</v>
      </c>
      <c r="L69">
        <v>1890.3</v>
      </c>
      <c r="M69">
        <v>597.01975000000004</v>
      </c>
      <c r="N69">
        <v>20558.587750000002</v>
      </c>
    </row>
    <row r="70" spans="1:14" x14ac:dyDescent="0.3">
      <c r="A70" t="s">
        <v>189</v>
      </c>
      <c r="B70" t="s">
        <v>190</v>
      </c>
      <c r="C70" t="s">
        <v>59</v>
      </c>
      <c r="D70">
        <v>19556</v>
      </c>
      <c r="E70">
        <v>26</v>
      </c>
      <c r="F70">
        <v>16948.533333333333</v>
      </c>
      <c r="G70">
        <v>49</v>
      </c>
      <c r="H70">
        <v>3992.6833333333334</v>
      </c>
      <c r="I70">
        <v>1173.3599999999999</v>
      </c>
      <c r="J70">
        <v>586.67999999999995</v>
      </c>
      <c r="K70">
        <v>977.80000000000007</v>
      </c>
      <c r="L70">
        <v>2033.8239999999998</v>
      </c>
      <c r="M70">
        <v>642.34941333333336</v>
      </c>
      <c r="N70">
        <v>21002.883253333333</v>
      </c>
    </row>
    <row r="71" spans="1:14" x14ac:dyDescent="0.3">
      <c r="A71" t="s">
        <v>191</v>
      </c>
      <c r="B71" t="s">
        <v>192</v>
      </c>
      <c r="C71" t="s">
        <v>64</v>
      </c>
      <c r="D71">
        <v>15070</v>
      </c>
      <c r="E71">
        <v>28</v>
      </c>
      <c r="F71">
        <v>14065.333333333332</v>
      </c>
      <c r="G71">
        <v>52</v>
      </c>
      <c r="H71">
        <v>3265.1666666666665</v>
      </c>
      <c r="I71">
        <v>904.19999999999993</v>
      </c>
      <c r="J71">
        <v>452.09999999999997</v>
      </c>
      <c r="K71">
        <v>753.5</v>
      </c>
      <c r="L71">
        <v>1687.8399999999997</v>
      </c>
      <c r="M71">
        <v>533.07613333333336</v>
      </c>
      <c r="N71">
        <v>17219.383866666667</v>
      </c>
    </row>
    <row r="72" spans="1:14" x14ac:dyDescent="0.3">
      <c r="A72" t="s">
        <v>193</v>
      </c>
      <c r="B72" t="s">
        <v>194</v>
      </c>
      <c r="C72" t="s">
        <v>59</v>
      </c>
      <c r="D72">
        <v>17190</v>
      </c>
      <c r="E72">
        <v>28</v>
      </c>
      <c r="F72">
        <v>16044</v>
      </c>
      <c r="G72">
        <v>50</v>
      </c>
      <c r="H72">
        <v>3581.25</v>
      </c>
      <c r="I72">
        <v>1031.3999999999999</v>
      </c>
      <c r="J72">
        <v>515.69999999999993</v>
      </c>
      <c r="K72">
        <v>859.5</v>
      </c>
      <c r="L72">
        <v>1925.28</v>
      </c>
      <c r="M72">
        <v>608.06760000000008</v>
      </c>
      <c r="N72">
        <v>19498.502400000005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7E085-569F-48A9-8026-36C91382FF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Lookup</vt:lpstr>
      <vt:lpstr>Lookup 2</vt:lpstr>
      <vt:lpstr>Vlookup</vt:lpstr>
      <vt:lpstr>Hlookup</vt:lpstr>
      <vt:lpstr>Xlookup</vt:lpstr>
      <vt:lpstr>Index+Match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Shreyas Narke</cp:lastModifiedBy>
  <dcterms:created xsi:type="dcterms:W3CDTF">2023-04-06T01:04:22Z</dcterms:created>
  <dcterms:modified xsi:type="dcterms:W3CDTF">2024-10-26T08:59:54Z</dcterms:modified>
</cp:coreProperties>
</file>