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931C1E19-7837-44B2-9476-F96E0E093651}" xr6:coauthVersionLast="36" xr6:coauthVersionMax="36" xr10:uidLastSave="{00000000-0000-0000-0000-000000000000}"/>
  <bookViews>
    <workbookView xWindow="0" yWindow="0" windowWidth="19200" windowHeight="7550" tabRatio="882" activeTab="7" xr2:uid="{00000000-000D-0000-FFFF-FFFF00000000}"/>
  </bookViews>
  <sheets>
    <sheet name="waterfall chart" sheetId="5" r:id="rId1"/>
    <sheet name="combo chart" sheetId="3" r:id="rId2"/>
    <sheet name="pie chart" sheetId="6" r:id="rId3"/>
    <sheet name="map chart" sheetId="7" r:id="rId4"/>
    <sheet name="top 5" sheetId="8" r:id="rId5"/>
    <sheet name="kpi" sheetId="9" r:id="rId6"/>
    <sheet name="kpi yoy" sheetId="10" r:id="rId7"/>
    <sheet name="Dashboard" sheetId="15" r:id="rId8"/>
    <sheet name="Data" sheetId="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7" i="5"/>
  <c r="D6" i="5"/>
  <c r="D5"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11" i="10"/>
  <c r="J11" i="10"/>
  <c r="I11" i="10"/>
  <c r="L11" i="10"/>
  <c r="H11" i="10"/>
  <c r="E12" i="7"/>
  <c r="E15" i="7"/>
  <c r="E52" i="7"/>
  <c r="E35" i="7"/>
  <c r="E19" i="7"/>
  <c r="E11" i="7"/>
  <c r="E50" i="7"/>
  <c r="E44" i="7"/>
  <c r="E6" i="7"/>
  <c r="E14" i="7"/>
  <c r="E22" i="7"/>
  <c r="E23" i="7"/>
  <c r="E49" i="7"/>
  <c r="E25" i="7"/>
  <c r="E36" i="7"/>
  <c r="E28" i="7"/>
  <c r="E20" i="7"/>
  <c r="E24" i="7"/>
  <c r="E5" i="7"/>
  <c r="E6" i="5"/>
  <c r="E13" i="7"/>
  <c r="E39" i="7"/>
  <c r="E4" i="7"/>
  <c r="E27" i="7"/>
  <c r="E38" i="7"/>
  <c r="E9" i="7"/>
  <c r="B17" i="9"/>
  <c r="E34" i="7"/>
  <c r="E29" i="7"/>
  <c r="E46" i="7"/>
  <c r="O18" i="9"/>
  <c r="E48" i="7"/>
  <c r="F18" i="9"/>
  <c r="E45" i="7"/>
  <c r="E40" i="7"/>
  <c r="E21" i="7"/>
  <c r="E7" i="5"/>
  <c r="E10" i="7"/>
  <c r="E18" i="7"/>
  <c r="E32" i="7"/>
  <c r="L18" i="9"/>
  <c r="E5" i="5"/>
  <c r="E33" i="7"/>
  <c r="E51" i="7"/>
  <c r="E37" i="7"/>
  <c r="E8" i="7"/>
  <c r="E17" i="7"/>
  <c r="E30" i="7"/>
  <c r="E41" i="7"/>
  <c r="I18" i="9"/>
  <c r="E4" i="5"/>
  <c r="E42" i="7"/>
  <c r="E7" i="7"/>
  <c r="E16" i="7"/>
  <c r="E47" i="7"/>
  <c r="E31" i="7"/>
  <c r="E43" i="7"/>
  <c r="E26" i="7"/>
</calcChain>
</file>

<file path=xl/sharedStrings.xml><?xml version="1.0" encoding="utf-8"?>
<sst xmlns="http://schemas.openxmlformats.org/spreadsheetml/2006/main" count="130132" uniqueCount="10959">
  <si>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</si>
  <si>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</si>
  <si>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</si>
  <si>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</si>
  <si>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</si>
  <si>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</si>
  <si>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</si>
  <si>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</si>
  <si>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</si>
  <si>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</si>
  <si>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</si>
  <si>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</si>
  <si>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</si>
  <si>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</si>
  <si>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</si>
  <si>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</si>
  <si>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</si>
  <si>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</si>
  <si>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</si>
  <si>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</si>
  <si>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</si>
  <si>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</si>
  <si>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</si>
  <si>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</si>
  <si>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</si>
  <si>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</si>
  <si>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</si>
  <si>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</si>
  <si>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</si>
  <si>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</si>
  <si>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</si>
  <si>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</si>
  <si>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</si>
  <si>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</si>
  <si>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</si>
  <si>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</si>
  <si>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</si>
  <si>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</si>
  <si>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</si>
  <si>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</si>
  <si>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</si>
  <si>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</si>
  <si>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</si>
  <si>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</si>
  <si>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</si>
  <si>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</si>
  <si>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</si>
  <si>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</si>
  <si>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</si>
  <si>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</si>
  <si>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</si>
  <si>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</si>
  <si>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</si>
  <si>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</si>
  <si>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</si>
  <si>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</si>
  <si>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</si>
  <si>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</si>
  <si>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</si>
  <si>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</si>
  <si>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</si>
  <si>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</si>
  <si>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</si>
  <si>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</si>
  <si>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</si>
  <si>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</si>
  <si>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</si>
  <si>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</si>
  <si>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</si>
  <si>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</si>
  <si>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</si>
  <si>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</si>
  <si>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</si>
  <si>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</si>
  <si>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</si>
  <si>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</si>
  <si>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</si>
  <si>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</si>
  <si>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</si>
  <si>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</si>
  <si>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</si>
  <si>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</si>
  <si>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</si>
  <si>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</si>
  <si>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</si>
  <si>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</si>
  <si>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</si>
  <si>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</si>
  <si>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</si>
  <si>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</si>
  <si>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</si>
  <si>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</si>
  <si>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</si>
  <si>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</si>
  <si>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</si>
  <si>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</si>
  <si>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</si>
  <si>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</si>
  <si>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</si>
  <si>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</si>
  <si>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</si>
  <si>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</si>
  <si>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</si>
  <si>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</si>
  <si>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</si>
  <si>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</si>
  <si>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</si>
  <si>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</si>
  <si>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</si>
  <si>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</si>
  <si>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</si>
  <si>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</si>
  <si>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</si>
  <si>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</si>
  <si>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</si>
  <si>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</si>
  <si>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</si>
  <si>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</si>
  <si>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</si>
  <si>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</si>
  <si>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</si>
  <si>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</si>
  <si>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</si>
  <si>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</si>
  <si>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</si>
  <si>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</si>
  <si>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</si>
  <si>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</si>
  <si>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</si>
  <si>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</si>
  <si>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</si>
  <si>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</si>
  <si>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</si>
  <si>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</si>
  <si>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</si>
  <si>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</si>
  <si>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</si>
  <si>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</si>
  <si>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</si>
  <si>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</si>
  <si>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</si>
  <si>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</si>
  <si>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</si>
  <si>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</si>
  <si>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</si>
  <si>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</si>
  <si>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</si>
  <si>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</si>
  <si>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</si>
  <si>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</si>
  <si>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</si>
  <si>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</si>
  <si>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</si>
  <si>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</si>
  <si>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</si>
  <si>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</si>
  <si>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</si>
  <si>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</si>
  <si>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</si>
  <si>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</si>
  <si>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</si>
  <si>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</si>
  <si>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</si>
  <si>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</si>
  <si>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</si>
  <si>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</si>
  <si>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</si>
  <si>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</si>
  <si>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</si>
  <si>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</si>
  <si>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</si>
  <si>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</si>
  <si>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</si>
  <si>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</si>
  <si>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</si>
  <si>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</si>
  <si>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</si>
  <si>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</si>
  <si>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</si>
  <si>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</si>
  <si>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</si>
  <si>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</si>
  <si>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</si>
  <si>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</si>
  <si>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</si>
  <si>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</si>
  <si>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</si>
  <si>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</si>
  <si>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</si>
  <si>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</si>
  <si>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</si>
  <si>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</si>
  <si>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</si>
  <si>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</si>
  <si>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</si>
  <si>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</si>
  <si>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</si>
  <si>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</si>
  <si>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</si>
  <si>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</si>
  <si>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</si>
  <si>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</si>
  <si>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</si>
  <si>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</si>
  <si>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</si>
  <si>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</si>
  <si>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</si>
  <si>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</si>
  <si>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</si>
  <si>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</si>
  <si>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</si>
  <si>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</si>
  <si>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</si>
  <si>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</si>
  <si>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</si>
  <si>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</si>
  <si>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</si>
  <si>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</si>
  <si>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</si>
  <si>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</si>
  <si>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</si>
  <si>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</si>
  <si>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</si>
  <si>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</si>
  <si>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</si>
  <si>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</si>
  <si>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</si>
  <si>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</si>
  <si>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</si>
  <si>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</si>
  <si>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</si>
  <si>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</si>
  <si>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</si>
  <si>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</si>
  <si>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</si>
  <si>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</si>
  <si>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</si>
  <si>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</si>
  <si>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</si>
  <si>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</si>
  <si>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</si>
  <si>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</si>
  <si>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</si>
  <si>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</si>
  <si>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</si>
  <si>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</si>
  <si>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</si>
  <si>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</si>
  <si>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</si>
  <si>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</si>
  <si>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</si>
  <si>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</si>
  <si>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</si>
  <si>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</si>
  <si>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</si>
  <si>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</si>
  <si>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</si>
  <si>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</si>
  <si>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</si>
  <si>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</si>
  <si>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</si>
  <si>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</si>
  <si>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</si>
  <si>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</si>
  <si>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</si>
  <si>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</si>
  <si>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</si>
  <si>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</si>
  <si>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</si>
  <si>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</si>
  <si>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</si>
  <si>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</si>
  <si>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</si>
  <si>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</si>
  <si>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</si>
  <si>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</si>
  <si>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</si>
  <si>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</si>
  <si>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</si>
  <si>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</si>
  <si>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</si>
  <si>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</si>
  <si>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</si>
  <si>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</si>
  <si>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</si>
  <si>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</si>
  <si>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</si>
  <si>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</si>
  <si>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</si>
  <si>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</si>
  <si>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</si>
  <si>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</si>
  <si>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</si>
  <si>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</si>
  <si>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</si>
  <si>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</si>
  <si>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</si>
  <si>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</si>
  <si>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</si>
  <si>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</si>
  <si>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</si>
  <si>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</si>
  <si>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</si>
  <si>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</si>
  <si>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</si>
  <si>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</si>
  <si>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</si>
  <si>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</si>
  <si>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</si>
  <si>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</si>
  <si>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</si>
  <si>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</si>
  <si>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</si>
  <si>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</si>
  <si>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</si>
  <si>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</si>
  <si>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</si>
  <si>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</si>
  <si>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</si>
  <si>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</si>
  <si>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</si>
  <si>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</si>
  <si>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</si>
  <si>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</si>
  <si>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</si>
  <si>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</si>
  <si>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</si>
  <si>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</si>
  <si>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</si>
  <si>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</si>
  <si>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</si>
  <si>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</si>
  <si>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</si>
  <si>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</si>
  <si>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</si>
  <si>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</si>
  <si>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</si>
  <si>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</si>
  <si>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</si>
  <si>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</si>
  <si>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</si>
  <si>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</si>
  <si>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</si>
  <si>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</si>
  <si>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</si>
  <si>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</si>
  <si>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</si>
  <si>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</si>
  <si>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</si>
  <si>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</si>
  <si>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</si>
  <si>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</si>
  <si>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</si>
  <si>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</si>
  <si>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</si>
  <si>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</si>
  <si>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</si>
  <si>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</si>
  <si>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</si>
  <si>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</si>
  <si>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</si>
  <si>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</si>
  <si>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</si>
  <si>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</si>
  <si>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</si>
  <si>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</si>
  <si>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</si>
  <si>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</si>
  <si>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</si>
  <si>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</si>
  <si>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</si>
  <si>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</si>
  <si>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</si>
  <si>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</si>
  <si>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</si>
  <si>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</si>
  <si>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</si>
  <si>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</si>
  <si>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</si>
  <si>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</si>
  <si>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</si>
  <si>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</si>
  <si>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</si>
  <si>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</si>
  <si>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</si>
  <si>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</si>
  <si>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</si>
  <si>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</si>
  <si>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</si>
  <si>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</si>
  <si>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</si>
  <si>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</si>
  <si>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</si>
  <si>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</si>
  <si>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</si>
  <si>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</si>
  <si>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</si>
  <si>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</si>
  <si>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</si>
  <si>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</si>
  <si>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</si>
  <si>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</si>
  <si>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</si>
  <si>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</si>
  <si>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</si>
  <si>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</si>
  <si>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</si>
  <si>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</si>
  <si>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</si>
  <si>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</si>
  <si>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</si>
  <si>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</si>
  <si>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</si>
  <si>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</si>
  <si>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</si>
  <si>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</si>
  <si>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</si>
  <si>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</si>
  <si>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</si>
  <si>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</si>
  <si>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</si>
  <si>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</si>
  <si>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</si>
  <si>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</si>
  <si>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</si>
  <si>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</si>
  <si>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</si>
  <si>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</si>
  <si>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</si>
  <si>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</si>
  <si>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</si>
  <si>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</si>
  <si>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</si>
  <si>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</si>
  <si>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</si>
  <si>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</si>
  <si>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</si>
  <si>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</si>
  <si>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</si>
  <si>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</si>
  <si>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</si>
  <si>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</si>
  <si>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</si>
  <si>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</si>
  <si>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</si>
  <si>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</si>
  <si>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</si>
  <si>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</si>
  <si>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</si>
  <si>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</si>
  <si>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</si>
  <si>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</si>
  <si>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</si>
  <si>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</si>
  <si>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</si>
  <si>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</si>
  <si>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</si>
  <si>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</si>
  <si>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</si>
  <si>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</si>
  <si>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</si>
  <si>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</si>
  <si>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</si>
  <si>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</si>
  <si>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</si>
  <si>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</si>
  <si>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</si>
  <si>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</si>
  <si>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</si>
  <si>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</si>
  <si>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</si>
  <si>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</si>
  <si>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</si>
  <si>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</si>
  <si>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</si>
  <si>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</si>
  <si>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</si>
  <si>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</si>
  <si>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</si>
  <si>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</si>
  <si>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</si>
  <si>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</si>
  <si>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</si>
  <si>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</si>
  <si>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</si>
  <si>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</si>
  <si>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</si>
  <si>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</si>
  <si>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</si>
  <si>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</si>
  <si>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</si>
  <si>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</si>
  <si>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</si>
  <si>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</si>
  <si>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</si>
  <si>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</si>
  <si>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</si>
  <si>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</si>
  <si>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</si>
  <si>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</si>
  <si>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</si>
  <si>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</si>
  <si>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</si>
  <si>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</si>
  <si>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</si>
  <si>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</si>
  <si>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</si>
  <si>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</si>
  <si>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</si>
  <si>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</si>
  <si>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</si>
  <si>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</si>
  <si>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</si>
  <si>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</si>
  <si>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</si>
  <si>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</si>
  <si>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</si>
  <si>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</si>
  <si>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</si>
  <si>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</si>
  <si>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</si>
  <si>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</si>
  <si>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</si>
  <si>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</si>
  <si>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</si>
  <si>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</si>
  <si>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</si>
  <si>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</si>
  <si>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</si>
  <si>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</si>
  <si>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</si>
  <si>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</si>
  <si>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</si>
  <si>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</si>
  <si>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</si>
  <si>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</si>
  <si>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</si>
  <si>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</si>
  <si>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</si>
  <si>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</si>
  <si>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</si>
  <si>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</si>
  <si>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</si>
  <si>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</si>
  <si>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</si>
  <si>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</si>
  <si>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</si>
  <si>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</si>
  <si>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</si>
  <si>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</si>
  <si>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</si>
  <si>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</si>
  <si>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</si>
  <si>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</si>
  <si>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</si>
  <si>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</si>
  <si>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</si>
  <si>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</si>
  <si>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</si>
  <si>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</si>
  <si>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</si>
  <si>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</si>
  <si>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</si>
  <si>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</si>
  <si>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</si>
  <si>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</si>
  <si>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</si>
  <si>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</si>
  <si>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</si>
  <si>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</si>
  <si>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</si>
  <si>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</si>
  <si>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</si>
  <si>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</si>
  <si>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</si>
  <si>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</si>
  <si>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</si>
  <si>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</si>
  <si>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</si>
  <si>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</si>
  <si>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</si>
  <si>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</si>
  <si>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</si>
  <si>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</si>
  <si>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</si>
  <si>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</si>
  <si>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</si>
  <si>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</si>
  <si>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</si>
  <si>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</si>
  <si>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</si>
  <si>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</si>
  <si>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</si>
  <si>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</si>
  <si>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</si>
  <si>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</si>
  <si>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</si>
  <si>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</si>
  <si>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</si>
  <si>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</si>
  <si>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</si>
  <si>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</si>
  <si>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</si>
  <si>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</si>
  <si>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</si>
  <si>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</si>
  <si>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</si>
  <si>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</si>
  <si>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</si>
  <si>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</si>
  <si>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</si>
  <si>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</si>
  <si>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</si>
  <si>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</si>
  <si>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</si>
  <si>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</si>
  <si>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</si>
  <si>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</si>
  <si>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</si>
  <si>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</si>
  <si>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</si>
  <si>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</si>
  <si>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</si>
  <si>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</si>
  <si>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</si>
  <si>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</si>
  <si>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</si>
  <si>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</si>
  <si>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</si>
  <si>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</si>
  <si>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</si>
  <si>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</si>
  <si>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</si>
  <si>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</si>
  <si>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</si>
  <si>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</si>
  <si>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</si>
  <si>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</si>
  <si>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</si>
  <si>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</si>
  <si>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</si>
  <si>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</si>
  <si>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</si>
  <si>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</si>
  <si>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</si>
  <si>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</si>
  <si>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</si>
  <si>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</si>
  <si>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</si>
  <si>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</si>
  <si>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</si>
  <si>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</si>
  <si>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</si>
  <si>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</si>
  <si>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</si>
  <si>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</si>
  <si>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</si>
  <si>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</si>
  <si>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</si>
  <si>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</si>
  <si>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</si>
  <si>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</si>
  <si>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</si>
  <si>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</si>
  <si>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</si>
  <si>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</si>
  <si>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</si>
  <si>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</si>
  <si>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</si>
  <si>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</si>
  <si>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</si>
  <si>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</si>
  <si>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</si>
  <si>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</si>
  <si>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</si>
  <si>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</si>
  <si>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</si>
  <si>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</si>
  <si>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</si>
  <si>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</si>
  <si>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</si>
  <si>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</si>
  <si>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</si>
  <si>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</si>
  <si>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</si>
  <si>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</si>
  <si>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</si>
  <si>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</si>
  <si>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</si>
  <si>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</si>
  <si>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</si>
  <si>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</si>
  <si>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</si>
  <si>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</si>
  <si>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</si>
  <si>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</si>
  <si>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</si>
  <si>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</si>
  <si>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</si>
  <si>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</si>
  <si>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</si>
  <si>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</si>
  <si>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</si>
  <si>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</si>
  <si>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</si>
  <si>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</si>
  <si>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</si>
  <si>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</si>
  <si>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</si>
  <si>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</si>
  <si>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</si>
  <si>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</si>
  <si>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</si>
  <si>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</si>
  <si>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</si>
  <si>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</si>
  <si>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</si>
  <si>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</si>
  <si>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</si>
  <si>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</si>
  <si>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</si>
  <si>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</si>
  <si>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</si>
  <si>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</si>
  <si>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</si>
  <si>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</si>
  <si>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</si>
  <si>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</si>
  <si>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</si>
  <si>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</si>
  <si>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</si>
  <si>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</si>
  <si>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</si>
  <si>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</si>
  <si>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</si>
  <si>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</si>
  <si>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</si>
  <si>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</si>
  <si>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</si>
  <si>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</si>
  <si>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</si>
  <si>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</si>
  <si>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</si>
  <si>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</si>
  <si>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</si>
  <si>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</si>
  <si>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</si>
  <si>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</si>
  <si>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</si>
  <si>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</si>
  <si>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</si>
  <si>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</si>
  <si>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</si>
  <si>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</si>
  <si>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</si>
  <si>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</si>
  <si>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</si>
  <si>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</si>
  <si>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</si>
  <si>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</si>
  <si>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</si>
  <si>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</si>
  <si>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</si>
  <si>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</si>
  <si>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</si>
  <si>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</si>
  <si>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</si>
  <si>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</si>
  <si>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</si>
  <si>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</si>
  <si>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</si>
  <si>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</si>
  <si>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</si>
  <si>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</si>
  <si>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</si>
  <si>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</si>
  <si>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</si>
  <si>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</si>
  <si>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</si>
  <si>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</si>
  <si>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</si>
  <si>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</si>
  <si>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</si>
  <si>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</si>
  <si>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</si>
  <si>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</si>
  <si>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</si>
  <si>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</si>
  <si>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</si>
  <si>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</si>
  <si>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</si>
  <si>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</si>
  <si>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</si>
  <si>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</si>
  <si>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</si>
  <si>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</si>
  <si>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</si>
  <si>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</si>
  <si>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</si>
  <si>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</si>
  <si>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</si>
  <si>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</si>
  <si>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</si>
  <si>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</si>
  <si>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</si>
  <si>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</si>
  <si>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</si>
  <si>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</si>
  <si>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</si>
  <si>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</si>
  <si>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</si>
  <si>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</si>
  <si>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</si>
  <si>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</si>
  <si>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</si>
  <si>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</si>
  <si>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</si>
  <si>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</si>
  <si>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</si>
  <si>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</si>
  <si>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</si>
  <si>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</si>
  <si>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</si>
  <si>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</si>
  <si>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</si>
  <si>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</si>
  <si>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</si>
  <si>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</si>
  <si>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</si>
  <si>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</si>
  <si>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</si>
  <si>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</si>
  <si>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</si>
  <si>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</si>
  <si>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</si>
  <si>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</si>
  <si>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</si>
  <si>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</si>
  <si>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</si>
  <si>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</si>
  <si>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</si>
  <si>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</si>
  <si>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</si>
  <si>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</si>
  <si>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</si>
  <si>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</si>
  <si>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</si>
  <si>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</si>
  <si>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</si>
  <si>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</si>
  <si>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</si>
  <si>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</si>
  <si>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</si>
  <si>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</si>
  <si>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</si>
  <si>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</si>
  <si>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</si>
  <si>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</si>
  <si>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</si>
  <si>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</si>
  <si>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</si>
  <si>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</si>
  <si>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</si>
  <si>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</si>
  <si>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</si>
  <si>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</si>
  <si>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</si>
  <si>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</si>
  <si>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</si>
  <si>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</si>
  <si>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</si>
  <si>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</si>
  <si>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</si>
  <si>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</si>
  <si>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</si>
  <si>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</si>
  <si>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</si>
  <si>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</si>
  <si>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</si>
  <si>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</si>
  <si>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</si>
  <si>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</si>
  <si>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</si>
  <si>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</si>
  <si>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</si>
  <si>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</si>
  <si>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</si>
  <si>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</si>
  <si>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</si>
  <si>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</si>
  <si>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</si>
  <si>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</si>
  <si>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</si>
  <si>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</si>
  <si>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</si>
  <si>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</si>
  <si>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</si>
  <si>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</si>
  <si>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</si>
  <si>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</si>
  <si>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</si>
  <si>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</si>
  <si>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</si>
  <si>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</si>
  <si>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</si>
  <si>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</si>
  <si>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</si>
  <si>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</si>
  <si>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</si>
  <si>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</si>
  <si>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</si>
  <si>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</si>
  <si>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</si>
  <si>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</si>
  <si>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</si>
  <si>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</si>
  <si>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</si>
  <si>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</si>
  <si>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</si>
  <si>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</si>
  <si>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</si>
  <si>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</si>
  <si>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</si>
  <si>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</si>
  <si>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</si>
  <si>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</si>
  <si>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</si>
  <si>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</si>
  <si>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</si>
  <si>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</si>
  <si>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</si>
  <si>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</si>
  <si>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</si>
  <si>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</si>
  <si>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</si>
  <si>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</si>
  <si>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</si>
  <si>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</si>
  <si>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</si>
  <si>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</si>
  <si>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</si>
  <si>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</si>
  <si>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</si>
  <si>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</si>
  <si>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</si>
  <si>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</si>
  <si>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</si>
  <si>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</si>
  <si>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</si>
  <si>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</si>
  <si>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</si>
  <si>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</si>
  <si>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</si>
  <si>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</si>
  <si>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</si>
  <si>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</si>
  <si>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</si>
  <si>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</si>
  <si>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</si>
  <si>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</si>
  <si>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</si>
  <si>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</si>
  <si>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</si>
  <si>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</si>
  <si>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</si>
  <si>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</si>
  <si>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</si>
  <si>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</si>
  <si>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</si>
  <si>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</si>
  <si>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</si>
  <si>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</si>
  <si>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</si>
  <si>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</si>
  <si>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</si>
  <si>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</si>
  <si>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</si>
  <si>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</si>
  <si>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</si>
  <si>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</si>
  <si>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</si>
  <si>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</si>
  <si>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</si>
  <si>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</si>
  <si>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</si>
  <si>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</si>
  <si>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</si>
  <si>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</si>
  <si>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</si>
  <si>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</si>
  <si>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</si>
  <si>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</si>
  <si>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</si>
  <si>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</si>
  <si>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</si>
  <si>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</si>
  <si>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</si>
  <si>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</si>
  <si>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</si>
  <si>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</si>
  <si>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</si>
  <si>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</si>
  <si>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</si>
  <si>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</si>
  <si>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</si>
  <si>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</si>
  <si>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</si>
  <si>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</si>
  <si>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</si>
  <si>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</si>
  <si>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</si>
  <si>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</si>
  <si>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</si>
  <si>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</si>
  <si>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</si>
  <si>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</si>
  <si>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</si>
  <si>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</si>
  <si>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</si>
  <si>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</si>
  <si>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</si>
  <si>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</si>
  <si>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</si>
  <si>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</si>
  <si>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</si>
  <si>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</si>
  <si>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</si>
  <si>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</si>
  <si>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</si>
  <si>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</si>
  <si>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</si>
  <si>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</si>
  <si>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</si>
  <si>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</si>
  <si>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</si>
  <si>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</si>
  <si>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</si>
  <si>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</si>
  <si>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</si>
  <si>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</si>
  <si>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</si>
  <si>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</si>
  <si>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</si>
  <si>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</si>
  <si>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</si>
  <si>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</si>
  <si>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</si>
  <si>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</si>
  <si>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</si>
  <si>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</si>
  <si>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</si>
  <si>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</si>
  <si>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</si>
  <si>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</si>
  <si>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</si>
  <si>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</si>
  <si>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</si>
  <si>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</si>
  <si>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</si>
  <si>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</si>
  <si>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</si>
  <si>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</si>
  <si>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</si>
  <si>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</si>
  <si>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</si>
  <si>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</si>
  <si>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</si>
  <si>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</si>
  <si>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</si>
  <si>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</si>
  <si>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</si>
  <si>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</si>
  <si>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</si>
  <si>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</si>
  <si>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</si>
  <si>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</si>
  <si>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</si>
  <si>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</si>
  <si>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</si>
  <si>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</si>
  <si>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</si>
  <si>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</si>
  <si>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</si>
  <si>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</si>
  <si>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</si>
  <si>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</si>
  <si>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</si>
  <si>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</si>
  <si>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</si>
  <si>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</si>
  <si>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</si>
  <si>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</si>
  <si>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</si>
  <si>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</si>
  <si>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</si>
  <si>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</si>
  <si>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</si>
  <si>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</si>
  <si>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</si>
  <si>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</si>
  <si>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</si>
  <si>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</si>
  <si>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</si>
  <si>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</si>
  <si>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</si>
  <si>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</si>
  <si>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</si>
  <si>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</si>
  <si>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</si>
  <si>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</si>
  <si>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</si>
  <si>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</si>
  <si>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</si>
  <si>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</si>
  <si>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</si>
  <si>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</si>
  <si>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</si>
  <si>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</si>
  <si>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</si>
  <si>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</si>
  <si>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</si>
  <si>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</si>
  <si>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</si>
  <si>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</si>
  <si>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</si>
  <si>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</si>
  <si>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</si>
  <si>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</si>
  <si>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</si>
  <si>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</si>
  <si>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</si>
  <si>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</si>
  <si>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</si>
  <si>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</si>
  <si>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</si>
  <si>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</si>
  <si>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</si>
  <si>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</si>
  <si>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</si>
  <si>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</si>
  <si>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</si>
  <si>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</si>
  <si>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</si>
  <si>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</si>
  <si>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</si>
  <si>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</si>
  <si>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</si>
  <si>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</si>
  <si>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</si>
  <si>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</si>
  <si>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</si>
  <si>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</si>
  <si>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</si>
  <si>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</si>
  <si>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</si>
  <si>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</si>
  <si>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</si>
  <si>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</si>
  <si>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</si>
  <si>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</si>
  <si>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</si>
  <si>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</si>
  <si>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</si>
  <si>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</si>
  <si>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</si>
  <si>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</si>
  <si>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</si>
  <si>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</si>
  <si>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</si>
  <si>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</si>
  <si>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</si>
  <si>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</si>
  <si>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</si>
  <si>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</si>
  <si>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</si>
  <si>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</si>
  <si>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</si>
  <si>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</si>
  <si>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</si>
  <si>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</si>
  <si>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</si>
  <si>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</si>
  <si>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</si>
  <si>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</si>
  <si>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</si>
  <si>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</si>
  <si>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</si>
  <si>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</si>
  <si>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</si>
  <si>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</si>
  <si>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</si>
  <si>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</si>
  <si>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</si>
  <si>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</si>
  <si>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</si>
  <si>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</si>
  <si>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</si>
  <si>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</si>
  <si>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</si>
  <si>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</si>
  <si>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</si>
  <si>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</si>
  <si>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</si>
  <si>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</si>
  <si>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</si>
  <si>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</si>
  <si>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</si>
  <si>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</si>
  <si>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</si>
  <si>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</si>
  <si>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</si>
  <si>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</si>
  <si>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</si>
  <si>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</si>
  <si>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</si>
  <si>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</si>
  <si>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</si>
  <si>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</si>
  <si>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</si>
  <si>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</si>
  <si>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</si>
  <si>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</si>
  <si>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</si>
  <si>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</si>
  <si>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</si>
  <si>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</si>
  <si>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</si>
  <si>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</si>
  <si>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</si>
  <si>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</si>
  <si>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</si>
  <si>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</si>
  <si>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</si>
  <si>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</si>
  <si>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</si>
  <si>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</si>
  <si>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</si>
  <si>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</si>
  <si>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</si>
  <si>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</si>
  <si>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</si>
  <si>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</si>
  <si>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</si>
  <si>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</si>
  <si>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</si>
  <si>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</si>
  <si>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</si>
  <si>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</si>
  <si>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</si>
  <si>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</si>
  <si>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</si>
  <si>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</si>
  <si>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</si>
  <si>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</si>
  <si>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</si>
  <si>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</si>
  <si>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</si>
  <si>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</si>
  <si>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</si>
  <si>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</si>
  <si>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</si>
  <si>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</si>
  <si>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</si>
  <si>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</si>
  <si>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</si>
  <si>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</si>
  <si>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</si>
  <si>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</si>
  <si>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</si>
  <si>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</si>
  <si>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</si>
  <si>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</si>
  <si>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</si>
  <si>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</si>
  <si>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</si>
  <si>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</si>
  <si>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</si>
  <si>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</si>
  <si>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</si>
  <si>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</si>
  <si>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</si>
  <si>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</si>
  <si>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</si>
  <si>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</si>
  <si>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</si>
  <si>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</si>
  <si>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</si>
  <si>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</si>
  <si>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</si>
  <si>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</si>
  <si>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</si>
  <si>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</si>
  <si>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</si>
  <si>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</si>
  <si>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</si>
  <si>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</si>
  <si>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</si>
  <si>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</si>
  <si>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</si>
  <si>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</si>
  <si>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</si>
  <si>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</si>
  <si>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</si>
  <si>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</si>
  <si>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</si>
  <si>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</si>
  <si>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</si>
  <si>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</si>
  <si>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</si>
  <si>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</si>
  <si>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</si>
  <si>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</si>
  <si>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</si>
  <si>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</si>
  <si>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</si>
  <si>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</si>
  <si>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</si>
  <si>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</si>
  <si>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</si>
  <si>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</si>
  <si>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</si>
  <si>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</si>
  <si>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</si>
  <si>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</si>
  <si>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</si>
  <si>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</si>
  <si>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</si>
  <si>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</si>
  <si>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</si>
  <si>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</si>
  <si>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</si>
  <si>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</si>
  <si>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</si>
  <si>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</si>
  <si>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</si>
  <si>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</si>
  <si>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</si>
  <si>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</si>
  <si>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</si>
  <si>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</si>
  <si>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</si>
  <si>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</si>
  <si>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</si>
  <si>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</si>
  <si>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</si>
  <si>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</si>
  <si>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</si>
  <si>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</si>
  <si>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</si>
  <si>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</si>
  <si>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</si>
  <si>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</si>
  <si>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</si>
  <si>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</si>
  <si>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</si>
  <si>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</si>
  <si>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</si>
  <si>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</si>
  <si>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</si>
  <si>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</si>
  <si>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</si>
  <si>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</si>
  <si>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</si>
  <si>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</si>
  <si>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</si>
  <si>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</si>
  <si>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</si>
  <si>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</si>
  <si>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</si>
  <si>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</si>
  <si>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</si>
  <si>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</si>
  <si>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</si>
  <si>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</si>
  <si>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</si>
  <si>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</si>
  <si>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</si>
  <si>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</si>
  <si>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</si>
  <si>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</si>
  <si>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</si>
  <si>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</si>
  <si>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</si>
  <si>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</si>
  <si>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</si>
  <si>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</si>
  <si>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</si>
  <si>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</si>
  <si>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</si>
  <si>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</si>
  <si>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</si>
  <si>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</si>
  <si>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</si>
  <si>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</si>
  <si>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</si>
  <si>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</si>
  <si>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</si>
  <si>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</si>
  <si>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</si>
  <si>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</si>
  <si>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</si>
  <si>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</si>
  <si>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</si>
  <si>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</si>
  <si>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</si>
  <si>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</si>
  <si>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</si>
  <si>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</si>
  <si>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</si>
  <si>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</si>
  <si>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</si>
  <si>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</si>
  <si>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</si>
  <si>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</si>
  <si>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</si>
  <si>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</si>
  <si>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</si>
  <si>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</si>
  <si>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</si>
  <si>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</si>
  <si>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</si>
  <si>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</si>
  <si>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</si>
  <si>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</si>
  <si>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</si>
  <si>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</si>
  <si>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</si>
  <si>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</si>
  <si>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</si>
  <si>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</si>
  <si>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</si>
  <si>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</si>
  <si>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</si>
  <si>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</si>
  <si>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</si>
  <si>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</si>
  <si>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</si>
  <si>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</si>
  <si>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</si>
  <si>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</si>
  <si>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</si>
  <si>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</si>
  <si>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</si>
  <si>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</si>
  <si>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</si>
  <si>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</si>
  <si>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</si>
  <si>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</si>
  <si>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</si>
  <si>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</si>
  <si>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</si>
  <si>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</si>
  <si>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</si>
  <si>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</si>
  <si>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</si>
  <si>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</si>
  <si>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</si>
  <si>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</si>
  <si>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</si>
  <si>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</si>
  <si>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</si>
  <si>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</si>
  <si>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</si>
  <si>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</si>
  <si>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</si>
  <si>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</si>
  <si>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</si>
  <si>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</si>
  <si>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</si>
  <si>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</si>
  <si>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</si>
  <si>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</si>
  <si>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</si>
  <si>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</si>
  <si>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</si>
  <si>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</si>
  <si>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</si>
  <si>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</si>
  <si>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</si>
  <si>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</si>
  <si>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</si>
  <si>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</si>
  <si>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</si>
  <si>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</si>
  <si>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</si>
  <si>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</si>
  <si>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</si>
  <si>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</si>
  <si>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</si>
  <si>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</si>
  <si>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</si>
  <si>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</si>
  <si>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</si>
  <si>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</si>
  <si>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</si>
  <si>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</si>
  <si>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</si>
  <si>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</si>
  <si>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</si>
  <si>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</si>
  <si>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</si>
  <si>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</si>
  <si>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</si>
  <si>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</si>
  <si>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</si>
  <si>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</si>
  <si>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</si>
  <si>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</si>
  <si>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</si>
  <si>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</si>
  <si>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</si>
  <si>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</si>
  <si>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</si>
  <si>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</si>
  <si>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</si>
  <si>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</si>
  <si>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</si>
  <si>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</si>
  <si>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</si>
  <si>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</si>
  <si>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</si>
  <si>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</si>
  <si>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</si>
  <si>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</si>
  <si>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</si>
  <si>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</si>
  <si>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</si>
  <si>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</si>
  <si>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</si>
  <si>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</si>
  <si>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</si>
  <si>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</si>
  <si>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</si>
  <si>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</si>
  <si>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</si>
  <si>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</si>
  <si>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</si>
  <si>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</si>
  <si>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</si>
  <si>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</si>
  <si>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</si>
  <si>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</si>
  <si>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</si>
  <si>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</si>
  <si>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</si>
  <si>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</si>
  <si>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</si>
  <si>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</si>
  <si>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</si>
  <si>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</si>
  <si>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</si>
  <si>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</si>
  <si>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</si>
  <si>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</si>
  <si>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</si>
  <si>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</si>
  <si>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</si>
  <si>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</si>
  <si>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</si>
  <si>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</si>
  <si>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</si>
  <si>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</si>
  <si>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</si>
  <si>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</si>
  <si>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</si>
  <si>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</si>
  <si>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</si>
  <si>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</si>
  <si>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</si>
  <si>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</si>
  <si>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</si>
  <si>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</si>
  <si>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</si>
  <si>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</si>
  <si>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</si>
  <si>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</si>
  <si>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</si>
  <si>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</si>
  <si>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</si>
  <si>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</si>
  <si>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</si>
  <si>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</si>
  <si>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</si>
  <si>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</si>
  <si>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</si>
  <si>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</si>
  <si>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</si>
  <si>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</si>
  <si>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</si>
  <si>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</si>
  <si>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</si>
  <si>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</si>
  <si>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</si>
  <si>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</si>
  <si>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</si>
  <si>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</si>
  <si>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</si>
  <si>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</si>
  <si>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</si>
  <si>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</si>
  <si>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</si>
  <si>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</si>
  <si>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</si>
  <si>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</si>
  <si>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</si>
  <si>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</si>
  <si>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</si>
  <si>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</si>
  <si>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</si>
  <si>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</si>
  <si>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</si>
  <si>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</si>
  <si>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</si>
  <si>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</si>
  <si>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</si>
  <si>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</si>
  <si>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</si>
  <si>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</si>
  <si>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</si>
  <si>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</si>
  <si>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</si>
  <si>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</si>
  <si>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</si>
  <si>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</si>
  <si>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</si>
  <si>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</si>
  <si>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</si>
  <si>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</si>
  <si>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</si>
  <si>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</si>
  <si>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</si>
  <si>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</si>
  <si>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</si>
  <si>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</si>
  <si>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</si>
  <si>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</si>
  <si>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</si>
  <si>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</si>
  <si>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</si>
  <si>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</si>
  <si>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</si>
  <si>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</si>
  <si>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</si>
  <si>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</si>
  <si>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</si>
  <si>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</si>
  <si>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</si>
  <si>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</si>
  <si>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</si>
  <si>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</si>
  <si>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</si>
  <si>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</si>
  <si>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</si>
  <si>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</si>
  <si>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</si>
  <si>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</si>
  <si>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</si>
  <si>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</si>
  <si>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</si>
  <si>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</si>
  <si>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</si>
  <si>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</si>
  <si>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</si>
  <si>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</si>
  <si>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</si>
  <si>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</si>
  <si>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</si>
  <si>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</si>
  <si>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</si>
  <si>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</si>
  <si>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</si>
  <si>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</si>
  <si>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</si>
  <si>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</si>
  <si>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</si>
  <si>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</si>
  <si>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</si>
  <si>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</si>
  <si>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</si>
  <si>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</si>
  <si>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</si>
  <si>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</si>
  <si>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</si>
  <si>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</si>
  <si>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</si>
  <si>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</si>
  <si>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</si>
  <si>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</si>
  <si>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</si>
  <si>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</si>
  <si>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</si>
  <si>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</si>
  <si>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</si>
  <si>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</si>
  <si>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</si>
  <si>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</si>
  <si>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</si>
  <si>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</si>
  <si>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</si>
  <si>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</si>
  <si>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</si>
  <si>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</si>
  <si>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</si>
  <si>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</si>
  <si>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</si>
  <si>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</si>
  <si>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</si>
  <si>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</si>
  <si>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</si>
  <si>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</si>
  <si>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</si>
  <si>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</si>
  <si>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</si>
  <si>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</si>
  <si>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</si>
  <si>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</si>
  <si>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</si>
  <si>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</si>
  <si>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</si>
  <si>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</si>
  <si>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</si>
  <si>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</si>
  <si>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</si>
  <si>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</si>
  <si>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</si>
  <si>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</si>
  <si>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</si>
  <si>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</si>
  <si>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</si>
  <si>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</si>
  <si>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</si>
  <si>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</si>
  <si>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</si>
  <si>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</si>
  <si>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</si>
  <si>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</si>
  <si>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</si>
  <si>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</si>
  <si>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</si>
  <si>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</si>
  <si>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</si>
  <si>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</si>
  <si>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</si>
  <si>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</si>
  <si>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</si>
  <si>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</si>
  <si>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</si>
  <si>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</si>
  <si>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</si>
  <si>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</si>
  <si>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</si>
  <si>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</si>
  <si>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</si>
  <si>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</si>
  <si>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</si>
  <si>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</si>
  <si>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</si>
  <si>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</si>
  <si>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</si>
  <si>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</si>
  <si>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</si>
  <si>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</si>
  <si>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</si>
  <si>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</si>
  <si>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</si>
  <si>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</si>
  <si>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</si>
  <si>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</si>
  <si>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</si>
  <si>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</si>
  <si>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</si>
  <si>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</si>
  <si>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</si>
  <si>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</si>
  <si>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</si>
  <si>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</si>
  <si>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</si>
  <si>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</si>
  <si>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</si>
  <si>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</si>
  <si>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</si>
  <si>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</si>
  <si>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</si>
  <si>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</si>
  <si>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</si>
  <si>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</si>
  <si>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</si>
  <si>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</si>
  <si>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</si>
  <si>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</si>
  <si>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</si>
  <si>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</si>
  <si>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</si>
  <si>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</si>
  <si>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</si>
  <si>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</si>
  <si>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</si>
  <si>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</si>
  <si>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</si>
  <si>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</si>
  <si>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</si>
  <si>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</si>
  <si>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</si>
  <si>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</si>
  <si>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</si>
  <si>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</si>
  <si>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</si>
  <si>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</si>
  <si>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</si>
  <si>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</si>
  <si>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</si>
  <si>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</si>
  <si>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</si>
  <si>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</si>
  <si>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</si>
  <si>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</si>
  <si>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</si>
  <si>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</si>
  <si>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</si>
  <si>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</si>
  <si>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</si>
  <si>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</si>
  <si>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</si>
  <si>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</si>
  <si>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</si>
  <si>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</si>
  <si>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</si>
  <si>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</si>
  <si>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</si>
  <si>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</si>
  <si>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</si>
  <si>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</si>
  <si>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</si>
  <si>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</si>
  <si>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</si>
  <si>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</si>
  <si>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</si>
  <si>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</si>
  <si>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</si>
  <si>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</si>
  <si>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</si>
  <si>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</si>
  <si>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</si>
  <si>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</si>
  <si>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</si>
  <si>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</si>
  <si>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</si>
  <si>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</si>
  <si>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</si>
  <si>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</si>
  <si>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</si>
  <si>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</si>
  <si>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</si>
  <si>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</si>
  <si>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</si>
  <si>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</si>
  <si>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</si>
  <si>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</si>
  <si>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</si>
  <si>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</si>
  <si>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</si>
  <si>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</si>
  <si>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</si>
  <si>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</si>
  <si>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</si>
  <si>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</si>
  <si>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</si>
  <si>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</si>
  <si>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</si>
  <si>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</si>
  <si>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</si>
  <si>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</si>
  <si>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</si>
  <si>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</si>
  <si>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</si>
  <si>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</si>
  <si>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</si>
  <si>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</si>
  <si>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</si>
  <si>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</si>
  <si>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</si>
  <si>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</si>
  <si>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</si>
  <si>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</si>
  <si>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</si>
  <si>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</si>
  <si>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</si>
  <si>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</si>
  <si>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</si>
  <si>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</si>
  <si>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</si>
  <si>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</si>
  <si>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</si>
  <si>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</si>
  <si>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</si>
  <si>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</si>
  <si>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</si>
  <si>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</si>
  <si>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</si>
  <si>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</si>
  <si>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</si>
  <si>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</si>
  <si>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</si>
  <si>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</si>
  <si>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</si>
  <si>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</si>
  <si>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</si>
  <si>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</si>
  <si>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</si>
  <si>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</si>
  <si>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</si>
  <si>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</si>
  <si>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</si>
  <si>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</si>
  <si>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</si>
  <si>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</si>
  <si>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</si>
  <si>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</si>
  <si>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</si>
  <si>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</si>
  <si>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</si>
  <si>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</si>
  <si>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</si>
  <si>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</si>
  <si>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</si>
  <si>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</si>
  <si>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</si>
  <si>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</si>
  <si>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</si>
  <si>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</si>
  <si>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</si>
  <si>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</si>
  <si>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</si>
  <si>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</si>
  <si>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</si>
  <si>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</si>
  <si>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</si>
  <si>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</si>
  <si>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</si>
  <si>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</si>
  <si>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</si>
  <si>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</si>
  <si>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</si>
  <si>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</si>
  <si>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</si>
  <si>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</si>
  <si>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</si>
  <si>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</si>
  <si>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</si>
  <si>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</si>
  <si>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</si>
  <si>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</si>
  <si>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</si>
  <si>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</si>
  <si>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</si>
  <si>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</si>
  <si>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</si>
  <si>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</si>
  <si>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</si>
  <si>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</si>
  <si>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</si>
  <si>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</si>
  <si>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</si>
  <si>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</si>
  <si>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</si>
  <si>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</si>
  <si>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</si>
  <si>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</si>
  <si>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</si>
  <si>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</si>
  <si>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</si>
  <si>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</si>
  <si>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</si>
  <si>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</si>
  <si>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</si>
  <si>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</si>
  <si>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</si>
  <si>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</si>
  <si>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</si>
  <si>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</si>
  <si>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</si>
  <si>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</si>
  <si>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</si>
  <si>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</si>
  <si>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</si>
  <si>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</si>
  <si>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</si>
  <si>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</si>
  <si>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</si>
  <si>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</si>
  <si>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</si>
  <si>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</si>
  <si>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</si>
  <si>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</si>
  <si>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</si>
  <si>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</si>
  <si>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</si>
  <si>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</si>
  <si>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</si>
  <si>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</si>
  <si>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</si>
  <si>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</si>
  <si>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</si>
  <si>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</si>
  <si>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</si>
  <si>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</si>
  <si>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</si>
  <si>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</si>
  <si>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</si>
  <si>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</si>
  <si>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</si>
  <si>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</si>
  <si>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</si>
  <si>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</si>
  <si>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</si>
  <si>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</si>
  <si>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</si>
  <si>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</si>
  <si>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</si>
  <si>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</si>
  <si>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</si>
  <si>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</si>
  <si>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</si>
  <si>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</si>
  <si>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</si>
  <si>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</si>
  <si>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</si>
  <si>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</si>
  <si>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</si>
  <si>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</si>
  <si>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</si>
  <si>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</si>
  <si>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</si>
  <si>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</si>
  <si>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</si>
  <si>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</si>
  <si>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</si>
  <si>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</si>
  <si>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</si>
  <si>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</si>
  <si>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</si>
  <si>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</si>
  <si>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</si>
  <si>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</si>
  <si>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</si>
  <si>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</si>
  <si>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</si>
  <si>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</si>
  <si>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</si>
  <si>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</si>
  <si>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</si>
  <si>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</si>
  <si>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</si>
  <si>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</si>
  <si>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</si>
  <si>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</si>
  <si>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</si>
  <si>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</si>
  <si>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</si>
  <si>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</si>
  <si>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</si>
  <si>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</si>
  <si>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</si>
  <si>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</si>
  <si>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</si>
  <si>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</si>
  <si>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</si>
  <si>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</si>
  <si>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</si>
  <si>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</si>
  <si>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</si>
  <si>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</si>
  <si>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</si>
  <si>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</si>
  <si>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</si>
  <si>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</si>
  <si>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</si>
  <si>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</si>
  <si>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</si>
  <si>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</si>
  <si>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</si>
  <si>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</si>
  <si>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</si>
  <si>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</si>
  <si>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</si>
  <si>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</si>
  <si>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</si>
  <si>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</si>
  <si>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</si>
  <si>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</si>
  <si>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</si>
  <si>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</si>
  <si>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</si>
  <si>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</si>
  <si>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</si>
  <si>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</si>
  <si>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</si>
  <si>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</si>
  <si>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</si>
  <si>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</si>
  <si>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</si>
  <si>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</si>
  <si>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</si>
  <si>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</si>
  <si>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</si>
  <si>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</si>
  <si>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</si>
  <si>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</si>
  <si>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</si>
  <si>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</si>
  <si>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</si>
  <si>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</si>
  <si>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</si>
  <si>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</si>
  <si>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</si>
  <si>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</si>
  <si>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</si>
  <si>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</si>
  <si>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</si>
  <si>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</si>
  <si>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</si>
  <si>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</si>
  <si>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</si>
  <si>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</si>
  <si>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</si>
  <si>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</si>
  <si>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</si>
  <si>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</si>
  <si>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</si>
  <si>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</si>
  <si>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</si>
  <si>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</si>
  <si>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</si>
  <si>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</si>
  <si>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</si>
  <si>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</si>
  <si>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</si>
  <si>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</si>
  <si>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</si>
  <si>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</si>
  <si>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</si>
  <si>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</si>
  <si>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</si>
  <si>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</si>
  <si>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</si>
  <si>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</si>
  <si>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</si>
  <si>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</si>
  <si>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</si>
  <si>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</si>
  <si>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</si>
  <si>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</si>
  <si>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</si>
  <si>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</si>
  <si>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</si>
  <si>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</si>
  <si>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</si>
  <si>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</si>
  <si>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</si>
  <si>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</si>
  <si>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</si>
  <si>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</si>
  <si>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</si>
  <si>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</si>
  <si>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</si>
  <si>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</si>
  <si>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</si>
  <si>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</si>
  <si>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</si>
  <si>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</si>
  <si>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</si>
  <si>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</si>
  <si>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</si>
  <si>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</si>
  <si>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</si>
  <si>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</si>
  <si>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</si>
  <si>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</si>
  <si>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</si>
  <si>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</si>
  <si>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</si>
  <si>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</si>
  <si>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</si>
  <si>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</si>
  <si>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</si>
  <si>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</si>
  <si>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</si>
  <si>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</si>
  <si>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</si>
  <si>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</si>
  <si>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</si>
  <si>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</si>
  <si>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</si>
  <si>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</si>
  <si>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</si>
  <si>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</si>
  <si>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</si>
  <si>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</si>
  <si>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</si>
  <si>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</si>
  <si>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</si>
  <si>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</si>
  <si>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</si>
  <si>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</si>
  <si>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</si>
  <si>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</si>
  <si>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</si>
  <si>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</si>
  <si>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</si>
  <si>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</si>
  <si>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</si>
  <si>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</si>
  <si>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</si>
  <si>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</si>
  <si>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</si>
  <si>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</si>
  <si>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</si>
  <si>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</si>
  <si>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</si>
  <si>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</si>
  <si>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</si>
  <si>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</si>
  <si>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</si>
  <si>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</si>
  <si>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</si>
  <si>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</si>
  <si>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</si>
  <si>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</si>
  <si>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</si>
  <si>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</si>
  <si>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</si>
  <si>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</si>
  <si>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</si>
  <si>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</si>
  <si>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</si>
  <si>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</si>
  <si>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</si>
  <si>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</si>
  <si>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</si>
  <si>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</si>
  <si>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</si>
  <si>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</si>
  <si>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</si>
  <si>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</si>
  <si>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</si>
  <si>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</si>
  <si>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</si>
  <si>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</si>
  <si>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</si>
  <si>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</si>
  <si>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</si>
  <si>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</si>
  <si>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</si>
  <si>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</si>
  <si>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</si>
  <si>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</si>
  <si>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</si>
  <si>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</si>
  <si>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</si>
  <si>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</si>
  <si>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</si>
  <si>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</si>
  <si>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</si>
  <si>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</si>
  <si>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</si>
  <si>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</si>
  <si>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</si>
  <si>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</si>
  <si>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</si>
  <si>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</si>
  <si>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</si>
  <si>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</si>
  <si>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</si>
  <si>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</si>
  <si>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</si>
  <si>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</si>
  <si>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</si>
  <si>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</si>
  <si>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</si>
  <si>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</si>
  <si>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</si>
  <si>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</si>
  <si>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</si>
  <si>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</si>
  <si>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</si>
  <si>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</si>
  <si>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</si>
  <si>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</si>
  <si>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</si>
  <si>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</si>
  <si>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</si>
  <si>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</si>
  <si>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</si>
  <si>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</si>
  <si>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</si>
  <si>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</si>
  <si>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</si>
  <si>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</si>
  <si>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</si>
  <si>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</si>
  <si>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</si>
  <si>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</si>
  <si>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</si>
  <si>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</si>
  <si>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</si>
  <si>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</si>
  <si>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</si>
  <si>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</si>
  <si>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</si>
  <si>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</si>
  <si>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</si>
  <si>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</si>
  <si>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</si>
  <si>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</si>
  <si>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</si>
  <si>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</si>
  <si>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</si>
  <si>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</si>
  <si>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</si>
  <si>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</si>
  <si>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</si>
  <si>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</si>
  <si>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</si>
  <si>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</si>
  <si>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</si>
  <si>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</si>
  <si>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</si>
  <si>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</si>
  <si>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</si>
  <si>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</si>
  <si>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</si>
  <si>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</si>
  <si>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</si>
  <si>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</si>
  <si>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</si>
  <si>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</si>
  <si>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</si>
  <si>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</si>
  <si>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</si>
  <si>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</si>
  <si>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</si>
  <si>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</si>
  <si>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</si>
  <si>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</si>
  <si>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</si>
  <si>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</si>
  <si>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</si>
  <si>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</si>
  <si>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</si>
  <si>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</si>
  <si>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</si>
  <si>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</si>
  <si>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</si>
  <si>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</si>
  <si>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</si>
  <si>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</si>
  <si>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</si>
  <si>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</si>
  <si>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</si>
  <si>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</si>
  <si>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</si>
  <si>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</si>
  <si>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</si>
  <si>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</si>
  <si>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</si>
  <si>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</si>
  <si>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</si>
  <si>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</si>
  <si>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</si>
  <si>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</si>
  <si>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</si>
  <si>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</si>
  <si>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</si>
  <si>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</si>
  <si>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</si>
  <si>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</si>
  <si>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</si>
  <si>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</si>
  <si>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</si>
  <si>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</si>
  <si>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</si>
  <si>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</si>
  <si>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</si>
  <si>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</si>
  <si>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</si>
  <si>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</si>
  <si>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</si>
  <si>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</si>
  <si>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</si>
  <si>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</si>
  <si>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</si>
  <si>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</si>
  <si>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</si>
  <si>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</si>
  <si>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</si>
  <si>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</si>
  <si>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</si>
  <si>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</si>
  <si>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</si>
  <si>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</si>
  <si>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</si>
  <si>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</si>
  <si>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</si>
  <si>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</si>
  <si>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</si>
  <si>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</si>
  <si>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</si>
  <si>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</si>
  <si>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</si>
  <si>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</si>
  <si>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</si>
  <si>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</si>
  <si>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</si>
  <si>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</si>
  <si>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</si>
  <si>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</si>
  <si>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</si>
  <si>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</si>
  <si>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</si>
  <si>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</si>
  <si>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</si>
  <si>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</si>
  <si>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</si>
  <si>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</si>
  <si>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</si>
  <si>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</si>
  <si>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</si>
  <si>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</si>
  <si>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</si>
  <si>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</si>
  <si>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</si>
  <si>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</si>
  <si>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</si>
  <si>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</si>
  <si>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</si>
  <si>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</si>
  <si>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</si>
  <si>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</si>
  <si>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</si>
  <si>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</si>
  <si>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</si>
  <si>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</si>
  <si>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</si>
  <si>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</si>
  <si>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</si>
  <si>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</si>
  <si>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</si>
  <si>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</si>
  <si>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</si>
  <si>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</si>
  <si>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</si>
  <si>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</si>
  <si>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</si>
  <si>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</si>
  <si>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</si>
  <si>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</si>
  <si>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</si>
  <si>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</si>
  <si>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</si>
  <si>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</si>
  <si>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</si>
  <si>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</si>
  <si>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</si>
  <si>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</si>
  <si>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</si>
  <si>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</si>
  <si>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</si>
  <si>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</si>
  <si>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</si>
  <si>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</si>
  <si>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</si>
  <si>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</si>
  <si>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</si>
  <si>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</si>
  <si>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</si>
  <si>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</si>
  <si>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</si>
  <si>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</si>
  <si>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</si>
  <si>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</si>
  <si>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</si>
  <si>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</si>
  <si>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</si>
  <si>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</si>
  <si>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</si>
  <si>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</si>
  <si>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</si>
  <si>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</si>
  <si>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</si>
  <si>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</si>
  <si>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</si>
  <si>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</si>
  <si>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</si>
  <si>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</si>
  <si>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</si>
  <si>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</si>
  <si>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</si>
  <si>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</si>
  <si>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</si>
  <si>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</si>
  <si>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</si>
  <si>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</si>
  <si>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</si>
  <si>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</si>
  <si>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</si>
  <si>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</si>
  <si>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</si>
  <si>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</si>
  <si>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</si>
  <si>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</si>
  <si>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</si>
  <si>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</si>
  <si>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</si>
  <si>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</si>
  <si>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</si>
  <si>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</si>
  <si>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</si>
  <si>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</si>
  <si>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</si>
  <si>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</si>
  <si>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</si>
  <si>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</si>
  <si>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</si>
  <si>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</si>
  <si>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</si>
  <si>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</si>
  <si>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</si>
  <si>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</si>
  <si>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</si>
  <si>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</si>
  <si>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</si>
  <si>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</si>
  <si>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</si>
  <si>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</si>
  <si>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</si>
  <si>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</si>
  <si>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</si>
  <si>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</si>
  <si>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</si>
  <si>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</si>
  <si>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</si>
  <si>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</si>
  <si>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</si>
  <si>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</si>
  <si>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</si>
  <si>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</si>
  <si>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</si>
  <si>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</si>
  <si>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</si>
  <si>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</si>
  <si>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</si>
  <si>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</si>
  <si>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</si>
  <si>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</si>
  <si>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</si>
  <si>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</si>
  <si>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</si>
  <si>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</si>
  <si>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</si>
  <si>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</si>
  <si>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</si>
  <si>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</si>
  <si>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</si>
  <si>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</si>
  <si>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</si>
  <si>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</si>
  <si>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</si>
  <si>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</si>
  <si>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</si>
  <si>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</si>
  <si>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</si>
  <si>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</si>
  <si>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</si>
  <si>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</si>
  <si>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</si>
  <si>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</si>
  <si>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</si>
  <si>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</si>
  <si>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</si>
  <si>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</si>
  <si>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</si>
  <si>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</si>
  <si>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</si>
  <si>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</si>
  <si>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</si>
  <si>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</si>
  <si>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</si>
  <si>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</si>
  <si>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</si>
  <si>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</si>
  <si>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</si>
  <si>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</si>
  <si>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</si>
  <si>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</si>
  <si>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</si>
  <si>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</si>
  <si>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</si>
  <si>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</si>
  <si>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</si>
  <si>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</si>
  <si>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</si>
  <si>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</si>
  <si>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</si>
  <si>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</si>
  <si>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</si>
  <si>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</si>
  <si>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</si>
  <si>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</si>
  <si>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</si>
  <si>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</si>
  <si>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</si>
  <si>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</si>
  <si>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</si>
  <si>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</si>
  <si>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</si>
  <si>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</si>
  <si>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</si>
  <si>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</si>
  <si>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</si>
  <si>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</si>
  <si>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</si>
  <si>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</si>
  <si>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</si>
  <si>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</si>
  <si>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</si>
  <si>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</si>
  <si>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</si>
  <si>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</si>
  <si>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</si>
  <si>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</si>
  <si>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</si>
  <si>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</si>
  <si>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</si>
  <si>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</si>
  <si>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</si>
  <si>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</si>
  <si>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</si>
  <si>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</si>
  <si>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</si>
  <si>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</si>
  <si>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</si>
  <si>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</si>
  <si>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</si>
  <si>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</si>
  <si>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</si>
  <si>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</si>
  <si>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</si>
  <si>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</si>
  <si>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</si>
  <si>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</si>
  <si>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</si>
  <si>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</si>
  <si>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</si>
  <si>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</si>
  <si>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</si>
  <si>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</si>
  <si>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</si>
  <si>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</si>
  <si>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</si>
  <si>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</si>
  <si>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</si>
  <si>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</si>
  <si>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</si>
  <si>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</si>
  <si>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</si>
  <si>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</si>
  <si>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</si>
  <si>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</si>
  <si>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</si>
  <si>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</si>
  <si>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</si>
  <si>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</si>
  <si>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</si>
  <si>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</si>
  <si>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</si>
  <si>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</si>
  <si>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</si>
  <si>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</si>
  <si>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</si>
  <si>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</si>
  <si>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</si>
  <si>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</si>
  <si>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</si>
  <si>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</si>
  <si>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</si>
  <si>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</si>
  <si>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</si>
  <si>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</si>
  <si>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</si>
  <si>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</si>
  <si>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</si>
  <si>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</si>
  <si>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</si>
  <si>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</si>
  <si>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</si>
  <si>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</si>
  <si>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</si>
  <si>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</si>
  <si>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</si>
  <si>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</si>
  <si>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</si>
  <si>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</si>
  <si>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</si>
  <si>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</si>
  <si>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</si>
  <si>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</si>
  <si>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</si>
  <si>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</si>
  <si>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</si>
  <si>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</si>
  <si>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</si>
  <si>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</si>
  <si>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</si>
  <si>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</si>
  <si>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</si>
  <si>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</si>
  <si>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</si>
  <si>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</si>
  <si>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</si>
  <si>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</si>
  <si>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</si>
  <si>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</si>
  <si>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</si>
  <si>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</si>
  <si>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</si>
  <si>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</si>
  <si>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</si>
  <si>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</si>
  <si>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</si>
  <si>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</si>
  <si>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</si>
  <si>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</si>
  <si>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</si>
  <si>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</si>
  <si>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</si>
  <si>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</si>
  <si>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</si>
  <si>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</si>
  <si>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</si>
  <si>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</si>
  <si>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</si>
  <si>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</si>
  <si>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</si>
  <si>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</si>
  <si>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</si>
  <si>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</si>
  <si>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</si>
  <si>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</si>
  <si>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</si>
  <si>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</si>
  <si>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</si>
  <si>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</si>
  <si>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</si>
  <si>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</si>
  <si>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</si>
  <si>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</si>
  <si>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</si>
  <si>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</si>
  <si>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</si>
  <si>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</si>
  <si>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</si>
  <si>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</si>
  <si>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</si>
  <si>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</si>
  <si>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</si>
  <si>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</si>
  <si>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</si>
  <si>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</si>
  <si>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</si>
  <si>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</si>
  <si>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</si>
  <si>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</si>
  <si>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</si>
  <si>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</si>
  <si>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</si>
  <si>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</si>
  <si>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</si>
  <si>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</si>
  <si>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</si>
  <si>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</si>
  <si>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</si>
  <si>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</si>
  <si>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</si>
  <si>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</si>
  <si>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</si>
  <si>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</si>
  <si>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</si>
  <si>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</si>
  <si>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</si>
  <si>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</si>
  <si>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</si>
  <si>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</si>
  <si>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</si>
  <si>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</si>
  <si>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</si>
  <si>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</si>
  <si>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</si>
  <si>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</si>
  <si>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</si>
  <si>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</si>
  <si>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</si>
  <si>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</si>
  <si>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</si>
  <si>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</si>
  <si>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</si>
  <si>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</si>
  <si>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</si>
  <si>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</si>
  <si>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</si>
  <si>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</si>
  <si>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</si>
  <si>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</si>
  <si>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</si>
  <si>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</si>
  <si>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</si>
  <si>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</si>
  <si>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</si>
  <si>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</si>
  <si>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</si>
  <si>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</si>
  <si>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</si>
  <si>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</si>
  <si>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</si>
  <si>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</si>
  <si>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</si>
  <si>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</si>
  <si>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</si>
  <si>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</si>
  <si>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</si>
  <si>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</si>
  <si>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</si>
  <si>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</si>
  <si>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</si>
  <si>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</si>
  <si>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</si>
  <si>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</si>
  <si>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</si>
  <si>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</si>
  <si>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</si>
  <si>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</si>
  <si>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</si>
  <si>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</si>
  <si>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</si>
  <si>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</si>
  <si>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</si>
  <si>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</si>
  <si>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</si>
  <si>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</si>
  <si>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</si>
  <si>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</si>
  <si>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</si>
  <si>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</si>
  <si>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</si>
  <si>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</si>
  <si>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</si>
  <si>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</si>
  <si>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</si>
  <si>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</si>
  <si>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</si>
  <si>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</si>
  <si>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</si>
  <si>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</si>
  <si>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</si>
  <si>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</si>
  <si>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</si>
  <si>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</si>
  <si>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</si>
  <si>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</si>
  <si>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</si>
  <si>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</si>
  <si>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</si>
  <si>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</si>
  <si>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</si>
  <si>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</si>
  <si>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</si>
  <si>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</si>
  <si>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</si>
  <si>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</si>
  <si>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</si>
  <si>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</si>
  <si>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</si>
  <si>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</si>
  <si>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</si>
  <si>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</si>
  <si>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</si>
  <si>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</si>
  <si>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</si>
  <si>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</si>
  <si>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</si>
  <si>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</si>
  <si>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</si>
  <si>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</si>
  <si>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</si>
  <si>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</si>
  <si>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</si>
  <si>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</si>
  <si>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</si>
  <si>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</si>
  <si>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</si>
  <si>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</si>
  <si>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</si>
  <si>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</si>
  <si>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</si>
  <si>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</si>
  <si>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</si>
  <si>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</si>
  <si>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</si>
  <si>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</si>
  <si>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</si>
  <si>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</si>
  <si>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</si>
  <si>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</si>
  <si>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</si>
  <si>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</si>
  <si>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</si>
  <si>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</si>
  <si>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</si>
  <si>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</si>
  <si>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</si>
  <si>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</si>
  <si>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</si>
  <si>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</si>
  <si>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</si>
  <si>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</si>
  <si>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</si>
  <si>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</si>
  <si>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</si>
  <si>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</si>
  <si>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</si>
  <si>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</si>
  <si>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</si>
  <si>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</si>
  <si>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</si>
  <si>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</si>
  <si>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</si>
  <si>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</si>
  <si>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</si>
  <si>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</si>
  <si>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</si>
  <si>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</si>
  <si>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</si>
  <si>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</si>
  <si>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</si>
  <si>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</si>
  <si>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</si>
  <si>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</si>
  <si>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</si>
  <si>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</si>
  <si>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</si>
  <si>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</si>
  <si>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</si>
  <si>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</si>
  <si>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</si>
  <si>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</si>
  <si>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</si>
  <si>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</si>
  <si>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</si>
  <si>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</si>
  <si>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</si>
  <si>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</si>
  <si>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</si>
  <si>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</si>
  <si>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</si>
  <si>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</si>
  <si>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</si>
  <si>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</si>
  <si>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</si>
  <si>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</si>
  <si>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</si>
  <si>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</si>
  <si>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</si>
  <si>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</si>
  <si>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</si>
  <si>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</si>
  <si>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</si>
  <si>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</si>
  <si>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</si>
  <si>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</si>
  <si>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</si>
  <si>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</si>
  <si>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</si>
  <si>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</si>
  <si>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</si>
  <si>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</si>
  <si>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</si>
  <si>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</si>
  <si>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</si>
  <si>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</si>
  <si>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</si>
  <si>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</si>
  <si>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</si>
  <si>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</si>
  <si>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</si>
  <si>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</si>
  <si>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</si>
  <si>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</si>
  <si>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</si>
  <si>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</si>
  <si>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</si>
  <si>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</si>
  <si>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</si>
  <si>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</si>
  <si>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</si>
  <si>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</si>
  <si>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</si>
  <si>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</si>
  <si>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</si>
  <si>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</si>
  <si>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</si>
  <si>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</si>
  <si>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</si>
  <si>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</si>
  <si>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</si>
  <si>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</si>
  <si>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</si>
  <si>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</si>
  <si>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</si>
  <si>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</si>
  <si>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</si>
  <si>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</si>
  <si>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</si>
  <si>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</si>
  <si>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</si>
  <si>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</si>
  <si>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</si>
  <si>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</si>
  <si>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</si>
  <si>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</si>
  <si>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</si>
  <si>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</si>
  <si>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</si>
  <si>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</si>
  <si>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</si>
  <si>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</si>
  <si>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</si>
  <si>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</si>
  <si>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</si>
  <si>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</si>
  <si>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</si>
  <si>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</si>
  <si>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</si>
  <si>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</si>
  <si>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</si>
  <si>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</si>
  <si>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</si>
  <si>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</si>
  <si>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</si>
  <si>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</si>
  <si>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</si>
  <si>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</si>
  <si>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</si>
  <si>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</si>
  <si>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</si>
  <si>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</si>
  <si>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</si>
  <si>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</si>
  <si>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</si>
  <si>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</si>
  <si>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</si>
  <si>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</si>
  <si>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</si>
  <si>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</si>
  <si>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</si>
  <si>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</si>
  <si>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</si>
  <si>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</si>
  <si>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</si>
  <si>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</si>
  <si>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</si>
  <si>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</si>
  <si>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</si>
  <si>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</si>
  <si>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</si>
  <si>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</si>
  <si>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</si>
  <si>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</si>
  <si>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</si>
  <si>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</si>
  <si>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</si>
  <si>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</si>
  <si>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</si>
  <si>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</si>
  <si>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</si>
  <si>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</si>
  <si>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</si>
  <si>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</si>
  <si>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</si>
  <si>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</si>
  <si>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</si>
  <si>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</si>
  <si>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</si>
  <si>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</si>
  <si>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</si>
  <si>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</si>
  <si>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</si>
  <si>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</si>
  <si>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</si>
  <si>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</si>
  <si>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</si>
  <si>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</si>
  <si>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</si>
  <si>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</si>
  <si>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</si>
  <si>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</si>
  <si>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</si>
  <si>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</si>
  <si>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</si>
  <si>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</si>
  <si>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</si>
  <si>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</si>
  <si>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</si>
  <si>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</si>
  <si>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</si>
  <si>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</si>
  <si>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</si>
  <si>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</si>
  <si>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</si>
  <si>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</si>
  <si>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</si>
  <si>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</si>
  <si>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</si>
  <si>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</si>
  <si>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</si>
  <si>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</si>
  <si>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</si>
  <si>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</si>
  <si>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</si>
  <si>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</si>
  <si>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</si>
  <si>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</si>
  <si>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</si>
  <si>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</si>
  <si>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</si>
  <si>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</si>
  <si>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</si>
  <si>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</si>
  <si>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</si>
  <si>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</si>
  <si>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</si>
  <si>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</si>
  <si>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</si>
  <si>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</si>
  <si>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</si>
  <si>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</si>
  <si>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</si>
  <si>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</si>
  <si>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</si>
  <si>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</si>
  <si>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</si>
  <si>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</si>
  <si>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</si>
  <si>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</si>
  <si>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</si>
  <si>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</si>
  <si>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</si>
  <si>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</si>
  <si>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</si>
  <si>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</si>
  <si>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</si>
  <si>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</si>
  <si>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</si>
  <si>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</si>
  <si>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</si>
  <si>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</si>
  <si>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</si>
  <si>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</si>
  <si>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</si>
  <si>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</si>
  <si>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</si>
  <si>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</si>
  <si>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</si>
  <si>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</si>
  <si>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</si>
  <si>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</si>
  <si>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</si>
  <si>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</si>
  <si>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</si>
  <si>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</si>
  <si>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</si>
  <si>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</si>
  <si>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</si>
  <si>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</si>
  <si>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</si>
  <si>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</si>
  <si>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</si>
  <si>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</si>
  <si>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</si>
  <si>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</si>
  <si>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</si>
  <si>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</si>
  <si>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</si>
  <si>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</si>
  <si>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</si>
  <si>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</si>
  <si>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</si>
  <si>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</si>
  <si>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</si>
  <si>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</si>
  <si>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</si>
  <si>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</si>
  <si>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</si>
  <si>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</si>
  <si>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</si>
  <si>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</si>
  <si>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</si>
  <si>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</si>
  <si>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</si>
  <si>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</si>
  <si>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</si>
  <si>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</si>
  <si>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</si>
  <si>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</si>
  <si>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</si>
  <si>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</si>
  <si>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</si>
  <si>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</si>
  <si>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</si>
  <si>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</si>
  <si>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</si>
  <si>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</si>
  <si>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</si>
  <si>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</si>
  <si>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</si>
  <si>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</si>
  <si>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</si>
  <si>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</si>
  <si>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</si>
  <si>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</si>
  <si>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</si>
  <si>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</si>
  <si>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</si>
  <si>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</si>
  <si>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</si>
  <si>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</si>
  <si>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</si>
  <si>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</si>
  <si>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</si>
  <si>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</si>
  <si>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</si>
  <si>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</si>
  <si>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</si>
  <si>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</si>
  <si>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</si>
  <si>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</si>
  <si>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</si>
  <si>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</si>
  <si>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</si>
  <si>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</si>
  <si>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</si>
  <si>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</si>
  <si>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</si>
  <si>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</si>
  <si>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</si>
  <si>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</si>
  <si>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</si>
  <si>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</si>
  <si>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</si>
  <si>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</si>
  <si>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</si>
  <si>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</si>
  <si>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</si>
  <si>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</si>
  <si>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</si>
  <si>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</si>
  <si>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</si>
  <si>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</si>
  <si>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</si>
  <si>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</si>
  <si>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</si>
  <si>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</si>
  <si>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</si>
  <si>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</si>
  <si>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</si>
  <si>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</si>
  <si>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</si>
  <si>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</si>
  <si>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</si>
  <si>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</si>
  <si>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</si>
  <si>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</si>
  <si>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</si>
  <si>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</si>
  <si>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</si>
  <si>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</si>
  <si>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</si>
  <si>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</si>
  <si>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</si>
  <si>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</si>
  <si>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</si>
  <si>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</si>
  <si>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</si>
  <si>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</si>
  <si>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</si>
  <si>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</si>
  <si>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</si>
  <si>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</si>
  <si>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</si>
  <si>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</si>
  <si>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</si>
  <si>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</si>
  <si>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</si>
  <si>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</si>
  <si>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</si>
  <si>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</si>
  <si>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</si>
  <si>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</si>
  <si>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</si>
  <si>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</si>
  <si>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</si>
  <si>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</si>
  <si>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</si>
  <si>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</si>
  <si>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</si>
  <si>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</si>
  <si>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</si>
  <si>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</si>
  <si>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</si>
  <si>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</si>
  <si>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</si>
  <si>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</si>
  <si>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</si>
  <si>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</si>
  <si>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</si>
  <si>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</si>
  <si>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</si>
  <si>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</si>
  <si>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</si>
  <si>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</si>
  <si>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</si>
  <si>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</si>
  <si>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</si>
  <si>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</si>
  <si>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</si>
  <si>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</si>
  <si>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</si>
  <si>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</si>
  <si>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</si>
  <si>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</si>
  <si>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</si>
  <si>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</si>
  <si>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</si>
  <si>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</si>
  <si>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</si>
  <si>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</si>
  <si>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</si>
  <si>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</si>
  <si>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</si>
  <si>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</si>
  <si>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</si>
  <si>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</si>
  <si>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</si>
  <si>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</si>
  <si>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</si>
  <si>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</si>
  <si>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</si>
  <si>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</si>
  <si>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</si>
  <si>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</si>
  <si>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</si>
  <si>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</si>
  <si>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</si>
  <si>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</si>
  <si>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</si>
  <si>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</si>
  <si>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</si>
  <si>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</si>
  <si>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</si>
  <si>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</si>
  <si>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</si>
  <si>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</si>
  <si>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</si>
  <si>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</si>
  <si>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</si>
  <si>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</si>
  <si>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</si>
  <si>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</si>
  <si>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</si>
  <si>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</si>
  <si>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</si>
  <si>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</si>
  <si>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</si>
  <si>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</si>
  <si>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</si>
  <si>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</si>
  <si>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</si>
  <si>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</si>
  <si>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</si>
  <si>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</si>
  <si>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</si>
  <si>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</si>
  <si>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</si>
  <si>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</si>
  <si>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</si>
  <si>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</si>
  <si>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</si>
  <si>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</si>
  <si>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</si>
  <si>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</si>
  <si>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</si>
  <si>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</si>
  <si>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</si>
  <si>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</si>
  <si>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</si>
  <si>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</si>
  <si>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</si>
  <si>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</si>
  <si>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</si>
  <si>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</si>
  <si>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</si>
  <si>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</si>
  <si>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</si>
  <si>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</si>
  <si>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</si>
  <si>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</si>
  <si>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</si>
  <si>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</si>
  <si>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</si>
  <si>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</si>
  <si>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</si>
  <si>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</si>
  <si>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</si>
  <si>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</si>
  <si>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</si>
  <si>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</si>
  <si>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</si>
  <si>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</si>
  <si>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</si>
  <si>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</si>
  <si>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</si>
  <si>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</si>
  <si>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</si>
  <si>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</si>
  <si>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</si>
  <si>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</si>
  <si>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</si>
  <si>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</si>
  <si>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</si>
  <si>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</si>
  <si>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</si>
  <si>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</si>
  <si>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</si>
  <si>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</si>
  <si>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</si>
  <si>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</si>
  <si>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</si>
  <si>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</si>
  <si>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</si>
  <si>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</si>
  <si>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</si>
  <si>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</si>
  <si>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</si>
  <si>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</si>
  <si>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</si>
  <si>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</si>
  <si>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</si>
  <si>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</si>
  <si>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</si>
  <si>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</si>
  <si>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</si>
  <si>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</si>
  <si>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</si>
  <si>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</si>
  <si>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</si>
  <si>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</si>
  <si>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</si>
  <si>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</si>
  <si>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</si>
  <si>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</si>
  <si>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</si>
  <si>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</si>
  <si>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</si>
  <si>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</si>
  <si>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</si>
  <si>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</si>
  <si>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</si>
  <si>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</si>
  <si>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</si>
  <si>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</si>
  <si>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</si>
  <si>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</si>
  <si>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</si>
  <si>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</si>
  <si>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</si>
  <si>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</si>
  <si>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</si>
  <si>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</si>
  <si>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</si>
  <si>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</si>
  <si>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</si>
  <si>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</si>
  <si>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</si>
  <si>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</si>
  <si>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</si>
  <si>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</si>
  <si>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</si>
  <si>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</si>
  <si>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</si>
  <si>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</si>
  <si>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</si>
  <si>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</si>
  <si>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</si>
  <si>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</si>
  <si>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</si>
  <si>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</si>
  <si>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</si>
  <si>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</si>
  <si>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</si>
  <si>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</si>
  <si>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</si>
  <si>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</si>
  <si>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</si>
  <si>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</si>
  <si>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</si>
  <si>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</si>
  <si>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</si>
  <si>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</si>
  <si>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</si>
  <si>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</si>
  <si>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</si>
  <si>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</si>
  <si>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</si>
  <si>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</si>
  <si>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</si>
  <si>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</si>
  <si>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</si>
  <si>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</si>
  <si>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</si>
  <si>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</si>
  <si>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</si>
  <si>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</si>
  <si>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</si>
  <si>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</si>
  <si>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</si>
  <si>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</si>
  <si>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</si>
  <si>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</si>
  <si>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</si>
  <si>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</si>
  <si>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</si>
  <si>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</si>
  <si>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</si>
  <si>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</si>
  <si>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</si>
  <si>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</si>
  <si>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</si>
  <si>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</si>
  <si>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</si>
  <si>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</si>
  <si>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</si>
  <si>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</si>
  <si>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</si>
  <si>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</si>
  <si>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</si>
  <si>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</si>
  <si>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</si>
  <si>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</si>
  <si>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</si>
  <si>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</si>
  <si>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</si>
  <si>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</si>
  <si>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</si>
  <si>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</si>
  <si>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</si>
  <si>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</si>
  <si>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</si>
  <si>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</si>
  <si>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</si>
  <si>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</si>
  <si>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</si>
  <si>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</si>
  <si>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</si>
  <si>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</si>
  <si>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</si>
  <si>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</si>
  <si>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</si>
  <si>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</si>
  <si>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</si>
  <si>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</si>
  <si>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</si>
  <si>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</si>
  <si>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</si>
  <si>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</si>
  <si>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</si>
  <si>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</si>
  <si>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</si>
  <si>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</si>
  <si>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</si>
  <si>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</si>
  <si>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</si>
  <si>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</si>
  <si>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</si>
  <si>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</si>
  <si>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</si>
  <si>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</si>
  <si>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</si>
  <si>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</si>
  <si>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</si>
  <si>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</si>
  <si>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</si>
  <si>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</si>
  <si>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</si>
  <si>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</si>
  <si>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</si>
  <si>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</si>
  <si>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</si>
  <si>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</si>
  <si>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</si>
  <si>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</si>
  <si>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</si>
  <si>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</si>
  <si>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</si>
  <si>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</si>
  <si>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</si>
  <si>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</si>
  <si>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</si>
  <si>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</si>
  <si>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</si>
  <si>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</si>
  <si>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</si>
  <si>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</si>
  <si>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</si>
  <si>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</si>
  <si>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</si>
  <si>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</si>
  <si>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</si>
  <si>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</si>
  <si>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</si>
  <si>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</si>
  <si>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</si>
  <si>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</si>
  <si>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</si>
  <si>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</si>
  <si>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</si>
  <si>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</si>
  <si>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</si>
  <si>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</si>
  <si>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</si>
  <si>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</si>
  <si>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</si>
  <si>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</si>
  <si>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</si>
  <si>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</si>
  <si>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</si>
  <si>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</si>
  <si>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</si>
  <si>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</si>
  <si>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</si>
  <si>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</si>
  <si>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</si>
  <si>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</si>
  <si>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</si>
  <si>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</si>
  <si>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</si>
  <si>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</si>
  <si>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</si>
  <si>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</si>
  <si>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</si>
  <si>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</si>
  <si>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</si>
  <si>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</si>
  <si>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</si>
  <si>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</si>
  <si>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</si>
  <si>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</si>
  <si>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</si>
  <si>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</si>
  <si>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</si>
  <si>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</si>
  <si>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</si>
  <si>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</si>
  <si>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</si>
  <si>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</si>
  <si>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</si>
  <si>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</si>
  <si>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</si>
  <si>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</si>
  <si>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</si>
  <si>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</si>
  <si>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</si>
  <si>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</si>
  <si>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</si>
  <si>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</si>
  <si>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</si>
  <si>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</si>
  <si>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</si>
  <si>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</si>
  <si>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</si>
  <si>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</si>
  <si>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</si>
  <si>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</si>
  <si>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</si>
  <si>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</si>
  <si>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</si>
  <si>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</si>
  <si>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</si>
  <si>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</si>
  <si>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</si>
  <si>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</si>
  <si>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</si>
  <si>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</si>
  <si>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</si>
  <si>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</si>
  <si>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</si>
  <si>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</si>
  <si>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</si>
  <si>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</si>
  <si>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</si>
  <si>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</si>
  <si>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</si>
  <si>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</si>
  <si>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</si>
  <si>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</si>
  <si>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</si>
  <si>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</si>
  <si>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</si>
  <si>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</si>
  <si>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</si>
  <si>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</si>
  <si>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</si>
  <si>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</si>
  <si>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</si>
  <si>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</si>
  <si>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</si>
  <si>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</si>
  <si>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</si>
  <si>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</si>
  <si>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</si>
  <si>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</si>
  <si>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</si>
  <si>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</si>
  <si>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</si>
  <si>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</si>
  <si>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</si>
  <si>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</si>
  <si>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</si>
  <si>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</si>
  <si>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</si>
  <si>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</si>
  <si>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</si>
  <si>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</si>
  <si>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</si>
  <si>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</si>
  <si>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</si>
  <si>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</si>
  <si>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</si>
  <si>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</si>
  <si>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</si>
  <si>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</si>
  <si>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</si>
  <si>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</si>
  <si>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</si>
  <si>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</si>
  <si>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</si>
  <si>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</si>
  <si>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</si>
  <si>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</si>
  <si>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</si>
  <si>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</si>
  <si>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</si>
  <si>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</si>
  <si>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</si>
  <si>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</si>
  <si>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</si>
  <si>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</si>
  <si>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</si>
  <si>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</si>
  <si>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</si>
  <si>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</si>
  <si>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</si>
  <si>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</si>
  <si>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</si>
  <si>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</si>
  <si>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</si>
  <si>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</si>
  <si>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</si>
  <si>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</si>
  <si>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</si>
  <si>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</si>
  <si>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</si>
  <si>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</si>
  <si>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</si>
  <si>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</si>
  <si>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</si>
  <si>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</si>
  <si>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</si>
  <si>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</si>
  <si>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</si>
  <si>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</si>
  <si>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</si>
  <si>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</si>
  <si>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</si>
  <si>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</si>
  <si>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</si>
  <si>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</si>
  <si>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</si>
  <si>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</si>
  <si>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</si>
  <si>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</si>
  <si>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</si>
  <si>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</si>
  <si>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</si>
  <si>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</si>
  <si>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</si>
  <si>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</si>
  <si>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</si>
  <si>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</si>
  <si>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</si>
  <si>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</si>
  <si>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</si>
  <si>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</si>
  <si>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</si>
  <si>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</si>
  <si>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</si>
  <si>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</si>
  <si>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</si>
  <si>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</si>
  <si>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</si>
  <si>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</si>
  <si>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</si>
  <si>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</si>
  <si>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</si>
  <si>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</si>
  <si>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</si>
  <si>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</si>
  <si>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</si>
  <si>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</si>
  <si>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</si>
  <si>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</si>
  <si>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</si>
  <si>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</si>
  <si>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</si>
  <si>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</si>
  <si>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</si>
  <si>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</si>
  <si>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</si>
  <si>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</si>
  <si>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</si>
  <si>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</si>
  <si>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</si>
  <si>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</si>
  <si>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</si>
  <si>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</si>
  <si>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</si>
  <si>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</si>
  <si>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</si>
  <si>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</si>
  <si>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</si>
  <si>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</si>
  <si>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</si>
  <si>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</si>
  <si>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</si>
  <si>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</si>
  <si>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</si>
  <si>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</si>
  <si>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</si>
  <si>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</si>
  <si>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</si>
  <si>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</si>
  <si>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</si>
  <si>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</si>
  <si>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</si>
  <si>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</si>
  <si>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</si>
  <si>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</si>
  <si>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</si>
  <si>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</si>
  <si>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</si>
  <si>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</si>
  <si>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</si>
  <si>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</si>
  <si>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</si>
  <si>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</si>
  <si>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</si>
  <si>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</si>
  <si>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</si>
  <si>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</si>
  <si>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</si>
  <si>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</si>
  <si>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</si>
  <si>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</si>
  <si>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</si>
  <si>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</si>
  <si>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</si>
  <si>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</si>
  <si>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</si>
  <si>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</si>
  <si>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</si>
  <si>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</si>
  <si>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</si>
  <si>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</si>
  <si>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</si>
  <si>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</si>
  <si>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</si>
  <si>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</si>
  <si>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</si>
  <si>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</si>
  <si>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</si>
  <si>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</si>
  <si>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</si>
  <si>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</si>
  <si>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</si>
  <si>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</si>
  <si>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</si>
  <si>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</si>
  <si>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</si>
  <si>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</si>
  <si>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</si>
  <si>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</si>
  <si>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</si>
  <si>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</si>
  <si>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</si>
  <si>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</si>
  <si>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</si>
  <si>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</si>
  <si>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</si>
  <si>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</si>
  <si>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</si>
  <si>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</si>
  <si>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</si>
  <si>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</si>
  <si>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</si>
  <si>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</si>
  <si>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</si>
  <si>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</si>
  <si>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</si>
  <si>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</si>
  <si>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</si>
  <si>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</si>
  <si>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</si>
  <si>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</si>
  <si>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</si>
  <si>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</si>
  <si>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</si>
  <si>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</si>
  <si>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</si>
  <si>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</si>
  <si>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</si>
  <si>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</si>
  <si>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</si>
  <si>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</si>
  <si>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</si>
  <si>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</si>
  <si>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</si>
  <si>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</si>
  <si>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</si>
  <si>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</si>
  <si>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</si>
  <si>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</si>
  <si>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</si>
  <si>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</si>
  <si>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</si>
  <si>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</si>
  <si>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</si>
  <si>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</si>
  <si>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</si>
  <si>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</si>
  <si>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</si>
  <si>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</si>
  <si>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</si>
  <si>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</si>
  <si>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</si>
  <si>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</si>
  <si>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</si>
  <si>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</si>
  <si>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</si>
  <si>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</si>
  <si>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</si>
  <si>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</si>
  <si>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</si>
  <si>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</si>
  <si>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</si>
  <si>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</si>
  <si>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</si>
  <si>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</si>
  <si>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</si>
  <si>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</si>
  <si>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</si>
  <si>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</si>
  <si>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</si>
  <si>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</si>
  <si>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</si>
  <si>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</si>
  <si>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</si>
  <si>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</si>
  <si>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</si>
  <si>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</si>
  <si>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</si>
  <si>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</si>
  <si>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</si>
  <si>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</si>
  <si>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</si>
  <si>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</si>
  <si>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</si>
  <si>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</si>
  <si>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</si>
  <si>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</si>
  <si>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</si>
  <si>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</si>
  <si>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</si>
  <si>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</si>
  <si>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</si>
  <si>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</si>
  <si>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</si>
  <si>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</si>
  <si>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</si>
  <si>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</si>
  <si>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</si>
  <si>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</si>
  <si>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</si>
  <si>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</si>
  <si>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</si>
  <si>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</si>
  <si>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</si>
  <si>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</si>
  <si>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</si>
  <si>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</si>
  <si>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</si>
  <si>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</si>
  <si>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</si>
  <si>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</si>
  <si>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</si>
  <si>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</si>
  <si>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</si>
  <si>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</si>
  <si>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</si>
  <si>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</si>
  <si>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</si>
  <si>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</si>
  <si>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</si>
  <si>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</si>
  <si>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</si>
  <si>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</si>
  <si>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</si>
  <si>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</si>
  <si>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</si>
  <si>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</si>
  <si>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</si>
  <si>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</si>
  <si>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</si>
  <si>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</si>
  <si>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</si>
  <si>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</si>
  <si>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</si>
  <si>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</si>
  <si>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</si>
  <si>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</si>
  <si>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</si>
  <si>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</si>
  <si>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</si>
  <si>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</si>
  <si>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</si>
  <si>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</si>
  <si>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</si>
  <si>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</si>
  <si>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</si>
  <si>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</si>
  <si>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</si>
  <si>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</si>
  <si>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</si>
  <si>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</si>
  <si>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</si>
  <si>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</si>
  <si>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</si>
  <si>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</si>
  <si>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</si>
  <si>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</si>
  <si>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</si>
  <si>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</si>
  <si>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</si>
  <si>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</si>
  <si>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</si>
  <si>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</si>
  <si>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</si>
  <si>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</si>
  <si>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</si>
  <si>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</si>
  <si>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</si>
  <si>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</si>
  <si>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</si>
  <si>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</si>
  <si>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</si>
  <si>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</si>
  <si>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</si>
  <si>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</si>
  <si>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</si>
  <si>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</si>
  <si>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</si>
  <si>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</si>
  <si>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</si>
  <si>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</si>
  <si>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</si>
  <si>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</si>
  <si>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</si>
  <si>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</si>
  <si>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</si>
  <si>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</si>
  <si>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</si>
  <si>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</si>
  <si>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</si>
  <si>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</si>
  <si>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</si>
  <si>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</si>
  <si>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</si>
  <si>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</si>
  <si>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</si>
  <si>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</si>
  <si>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</si>
  <si>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</si>
  <si>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</si>
  <si>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</si>
  <si>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</si>
  <si>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</si>
  <si>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</si>
  <si>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</si>
  <si>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</si>
  <si>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</si>
  <si>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</si>
  <si>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</si>
  <si>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</si>
  <si>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</si>
  <si>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</si>
  <si>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</si>
  <si>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</si>
  <si>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</si>
  <si>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</si>
  <si>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</si>
  <si>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</si>
  <si>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</si>
  <si>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</si>
  <si>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</si>
  <si>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</si>
  <si>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</si>
  <si>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</si>
  <si>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</si>
  <si>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</si>
  <si>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</si>
  <si>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</si>
  <si>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</si>
  <si>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</si>
  <si>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</si>
  <si>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</si>
  <si>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</si>
  <si>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</si>
  <si>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</si>
  <si>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</si>
  <si>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</si>
  <si>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</si>
  <si>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</si>
  <si>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</si>
  <si>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</si>
  <si>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</si>
  <si>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</si>
  <si>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</si>
  <si>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</si>
  <si>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</si>
  <si>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</si>
  <si>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</si>
  <si>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</si>
  <si>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</si>
  <si>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</si>
  <si>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</si>
  <si>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</si>
  <si>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</si>
  <si>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</si>
  <si>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</si>
  <si>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</si>
  <si>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</si>
  <si>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</si>
  <si>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</si>
  <si>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</si>
  <si>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</si>
  <si>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</si>
  <si>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</si>
  <si>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</si>
  <si>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</si>
  <si>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</si>
  <si>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</si>
  <si>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</si>
  <si>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</si>
  <si>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</si>
  <si>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</si>
  <si>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</si>
  <si>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</si>
  <si>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</si>
  <si>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</si>
  <si>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</si>
  <si>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</si>
  <si>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</si>
  <si>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</si>
  <si>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</si>
  <si>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</si>
  <si>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</si>
  <si>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</si>
  <si>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</si>
  <si>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</si>
  <si>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</si>
  <si>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</si>
  <si>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</si>
  <si>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</si>
  <si>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</si>
  <si>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</si>
  <si>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</si>
  <si>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</si>
  <si>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</si>
  <si>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</si>
  <si>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</si>
  <si>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</si>
  <si>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</si>
  <si>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</si>
  <si>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</si>
  <si>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</si>
  <si>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</si>
  <si>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</si>
  <si>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</si>
  <si>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</si>
  <si>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</si>
  <si>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</si>
  <si>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</si>
  <si>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</si>
  <si>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</si>
  <si>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</si>
  <si>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</si>
  <si>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</si>
  <si>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</si>
  <si>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</si>
  <si>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</si>
  <si>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</si>
  <si>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</si>
  <si>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</si>
  <si>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</si>
  <si>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</si>
  <si>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</si>
  <si>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</si>
  <si>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</si>
  <si>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</si>
  <si>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</si>
  <si>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</si>
  <si>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</si>
  <si>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</si>
  <si>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</si>
  <si>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</si>
  <si>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</si>
  <si>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</si>
  <si>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</si>
  <si>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</si>
  <si>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</si>
  <si>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</si>
  <si>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</si>
  <si>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</si>
  <si>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</si>
  <si>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</si>
  <si>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</si>
  <si>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</si>
  <si>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</si>
  <si>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</si>
  <si>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</si>
  <si>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</si>
  <si>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</si>
  <si>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</si>
  <si>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</si>
  <si>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</si>
  <si>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</si>
  <si>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</si>
  <si>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</si>
  <si>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</si>
  <si>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</si>
  <si>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</si>
  <si>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</si>
  <si>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</si>
  <si>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</si>
  <si>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</si>
  <si>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</si>
  <si>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</si>
  <si>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</si>
  <si>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</si>
  <si>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</si>
  <si>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</si>
  <si>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</si>
  <si>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</si>
  <si>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</si>
  <si>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</si>
  <si>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</si>
  <si>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</si>
  <si>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</si>
  <si>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</si>
  <si>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</si>
  <si>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</si>
  <si>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</si>
  <si>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</si>
  <si>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</si>
  <si>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</si>
  <si>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</si>
  <si>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</si>
  <si>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</si>
  <si>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</si>
  <si>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</si>
  <si>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</si>
  <si>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</si>
  <si>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</si>
  <si>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</si>
  <si>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</si>
  <si>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</si>
  <si>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</si>
  <si>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</si>
  <si>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</si>
  <si>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</si>
  <si>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</si>
  <si>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</si>
  <si>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</si>
  <si>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</si>
  <si>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</si>
  <si>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</si>
  <si>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</si>
  <si>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</si>
  <si>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</si>
  <si>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</si>
  <si>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</si>
  <si>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</si>
  <si>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</si>
  <si>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</si>
  <si>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</si>
  <si>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</si>
  <si>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</si>
  <si>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</si>
  <si>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</si>
  <si>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</si>
  <si>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</si>
  <si>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</si>
  <si>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</si>
  <si>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</si>
  <si>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</si>
  <si>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</si>
  <si>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</si>
  <si>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</si>
  <si>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</si>
  <si>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</si>
  <si>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</si>
  <si>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</si>
  <si>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</si>
  <si>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</si>
  <si>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</si>
  <si>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</si>
  <si>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</si>
  <si>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</si>
  <si>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</si>
  <si>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</si>
  <si>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</si>
  <si>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</si>
  <si>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</si>
  <si>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</si>
  <si>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</si>
  <si>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</si>
  <si>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</si>
  <si>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</si>
  <si>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</si>
  <si>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</si>
  <si>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</si>
  <si>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</si>
  <si>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</si>
  <si>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</si>
  <si>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</si>
  <si>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</si>
  <si>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</si>
  <si>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</si>
  <si>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</si>
  <si>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</si>
  <si>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</si>
  <si>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</si>
  <si>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</si>
  <si>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</si>
  <si>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</si>
  <si>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</si>
  <si>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</si>
  <si>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</si>
  <si>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</si>
  <si>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</si>
  <si>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</si>
  <si>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</si>
  <si>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</si>
  <si>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</si>
  <si>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</si>
  <si>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</si>
  <si>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</si>
  <si>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</si>
  <si>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</si>
  <si>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</si>
  <si>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</si>
  <si>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</si>
  <si>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</si>
  <si>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</si>
  <si>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</si>
  <si>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</si>
  <si>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</si>
  <si>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</si>
  <si>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</si>
  <si>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</si>
  <si>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</si>
  <si>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</si>
  <si>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</si>
  <si>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</si>
  <si>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</si>
  <si>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</si>
  <si>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</si>
  <si>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</si>
  <si>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</si>
  <si>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</si>
  <si>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</si>
  <si>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</si>
  <si>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</si>
  <si>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</si>
  <si>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</si>
  <si>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</si>
  <si>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</si>
  <si>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</si>
  <si>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</si>
  <si>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</si>
  <si>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</si>
  <si>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</si>
  <si>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</si>
  <si>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</si>
  <si>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</si>
  <si>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</si>
  <si>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</si>
  <si>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</si>
  <si>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</si>
  <si>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</si>
  <si>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</si>
  <si>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</si>
  <si>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</si>
  <si>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</si>
  <si>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</si>
  <si>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</si>
  <si>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</si>
  <si>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</si>
  <si>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</si>
  <si>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</si>
  <si>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</si>
  <si>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</si>
  <si>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</si>
  <si>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</si>
  <si>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</si>
  <si>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</si>
  <si>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</si>
  <si>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</si>
  <si>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</si>
  <si>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</si>
  <si>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</si>
  <si>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</si>
  <si>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</si>
  <si>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</si>
  <si>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</si>
  <si>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</si>
  <si>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</si>
  <si>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</si>
  <si>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</si>
  <si>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</si>
  <si>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</si>
  <si>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</si>
  <si>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</si>
  <si>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</si>
  <si>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</si>
  <si>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</si>
  <si>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</si>
  <si>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</si>
  <si>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</si>
  <si>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</si>
  <si>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</si>
  <si>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</si>
  <si>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</si>
  <si>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</si>
  <si>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</si>
  <si>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</si>
  <si>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</si>
  <si>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</si>
  <si>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</si>
  <si>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</si>
  <si>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</si>
  <si>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</si>
  <si>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</si>
  <si>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</si>
  <si>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</si>
  <si>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</si>
  <si>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</si>
  <si>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</si>
  <si>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</si>
  <si>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</si>
  <si>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</si>
  <si>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</si>
  <si>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</si>
  <si>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</si>
  <si>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</si>
  <si>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</si>
  <si>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</si>
  <si>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</si>
  <si>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</si>
  <si>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</si>
  <si>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</si>
  <si>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</si>
  <si>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</si>
  <si>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</si>
  <si>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</si>
  <si>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</si>
  <si>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</si>
  <si>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</si>
  <si>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</si>
  <si>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</si>
  <si>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</si>
  <si>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</si>
  <si>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</si>
  <si>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</si>
  <si>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</si>
  <si>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</si>
  <si>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</si>
  <si>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</si>
  <si>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</si>
  <si>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</si>
  <si>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</si>
  <si>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</si>
  <si>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</si>
  <si>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</si>
  <si>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</si>
  <si>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</si>
  <si>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</si>
  <si>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</si>
  <si>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</si>
  <si>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</si>
  <si>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</si>
  <si>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</si>
  <si>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</si>
  <si>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</si>
  <si>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</si>
  <si>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</si>
  <si>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</si>
  <si>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</si>
  <si>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</si>
  <si>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</si>
  <si>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</si>
  <si>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</si>
  <si>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</si>
  <si>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</si>
  <si>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</si>
  <si>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</si>
  <si>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</si>
  <si>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</si>
  <si>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</si>
  <si>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</si>
  <si>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</si>
  <si>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</si>
  <si>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</si>
  <si>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</si>
  <si>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</si>
  <si>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</si>
  <si>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</si>
  <si>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</si>
  <si>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</si>
  <si>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</si>
  <si>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</si>
  <si>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</si>
  <si>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</si>
  <si>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</si>
  <si>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</si>
  <si>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</si>
  <si>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</si>
  <si>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</si>
  <si>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</si>
  <si>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</si>
  <si>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</si>
  <si>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</si>
  <si>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</si>
  <si>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</si>
  <si>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</si>
  <si>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</si>
  <si>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</si>
  <si>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</si>
  <si>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</si>
  <si>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</si>
  <si>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</si>
  <si>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</si>
  <si>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</si>
  <si>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</si>
  <si>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</si>
  <si>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</si>
  <si>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</si>
  <si>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</si>
  <si>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</si>
  <si>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</si>
  <si>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</si>
  <si>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</si>
  <si>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</si>
  <si>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</si>
  <si>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</si>
  <si>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</si>
  <si>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</si>
  <si>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</si>
  <si>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</si>
  <si>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</si>
  <si>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</si>
  <si>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</si>
  <si>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</si>
  <si>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</si>
  <si>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</si>
  <si>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</si>
  <si>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</si>
  <si>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</si>
  <si>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</si>
  <si>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</si>
  <si>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</si>
  <si>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</si>
  <si>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</si>
  <si>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</si>
  <si>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</si>
  <si>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</si>
  <si>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</si>
  <si>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</si>
  <si>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</si>
  <si>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</si>
  <si>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</si>
  <si>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</si>
  <si>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</si>
  <si>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</si>
  <si>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</si>
  <si>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</si>
  <si>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</si>
  <si>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</si>
  <si>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</si>
  <si>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</si>
  <si>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</si>
  <si>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</si>
  <si>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</si>
  <si>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</si>
  <si>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</si>
  <si>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</si>
  <si>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</si>
  <si>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</si>
  <si>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</si>
  <si>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</si>
  <si>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</si>
  <si>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</si>
  <si>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</si>
  <si>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</si>
  <si>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</si>
  <si>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</si>
  <si>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</si>
  <si>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</si>
  <si>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</si>
  <si>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</si>
  <si>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</si>
  <si>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</si>
  <si>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</si>
  <si>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</si>
  <si>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</si>
  <si>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</si>
  <si>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</si>
  <si>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</si>
  <si>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</si>
  <si>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</si>
  <si>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</si>
  <si>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</si>
  <si>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</si>
  <si>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</si>
  <si>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</si>
  <si>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</si>
  <si>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</si>
  <si>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</si>
  <si>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</si>
  <si>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</si>
  <si>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</si>
  <si>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</si>
  <si>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</si>
  <si>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</si>
  <si>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</si>
  <si>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</si>
  <si>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</si>
  <si>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</si>
  <si>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</si>
  <si>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</si>
  <si>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</si>
  <si>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</si>
  <si>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</si>
  <si>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</si>
  <si>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</si>
  <si>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</si>
  <si>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</si>
  <si>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</si>
  <si>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</si>
  <si>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</si>
  <si>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</si>
  <si>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</si>
  <si>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</si>
  <si>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</si>
  <si>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</si>
  <si>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</si>
  <si>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</si>
  <si>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</si>
  <si>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</si>
  <si>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</si>
  <si>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</si>
  <si>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</si>
  <si>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</si>
  <si>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</si>
  <si>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</si>
  <si>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</si>
  <si>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</si>
  <si>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</si>
  <si>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</si>
  <si>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</si>
  <si>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</si>
  <si>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</si>
  <si>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</si>
  <si>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</si>
  <si>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</si>
  <si>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</si>
  <si>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</si>
  <si>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</si>
  <si>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</si>
  <si>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</si>
  <si>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</si>
  <si>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</si>
  <si>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</si>
  <si>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</si>
  <si>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</si>
  <si>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</si>
  <si>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</si>
  <si>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</si>
  <si>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</si>
  <si>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</si>
  <si>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</si>
  <si>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</si>
  <si>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</si>
  <si>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</si>
  <si>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</si>
  <si>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</si>
  <si>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</si>
  <si>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</si>
  <si>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</si>
  <si>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</si>
  <si>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</si>
  <si>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</si>
  <si>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</si>
  <si>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</si>
  <si>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</si>
  <si>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</si>
  <si>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</si>
  <si>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</si>
  <si>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</si>
  <si>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</si>
  <si>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</si>
  <si>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</si>
  <si>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</si>
  <si>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</si>
  <si>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</si>
  <si>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</si>
  <si>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</si>
  <si>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</si>
  <si>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</si>
  <si>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</si>
  <si>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</si>
  <si>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</si>
  <si>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</si>
  <si>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</si>
  <si>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</si>
  <si>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</si>
  <si>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</si>
  <si>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</si>
  <si>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</si>
  <si>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</si>
  <si>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</si>
  <si>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</si>
  <si>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</si>
  <si>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</si>
  <si>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</si>
  <si>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</si>
  <si>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</si>
  <si>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</si>
  <si>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</si>
  <si>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</si>
  <si>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</si>
  <si>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</si>
  <si>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</si>
  <si>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</si>
  <si>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</si>
  <si>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</si>
  <si>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</si>
  <si>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</si>
  <si>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</si>
  <si>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</si>
  <si>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</si>
  <si>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</si>
  <si>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</si>
  <si>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</si>
  <si>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</si>
  <si>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</si>
  <si>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</si>
  <si>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</si>
  <si>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</si>
  <si>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</si>
  <si>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</si>
  <si>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</si>
  <si>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</si>
  <si>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</si>
  <si>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</si>
  <si>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</si>
  <si>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</si>
  <si>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</si>
  <si>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</si>
  <si>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</si>
  <si>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</si>
  <si>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</si>
  <si>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</si>
  <si>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</si>
  <si>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</si>
  <si>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</si>
  <si>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</si>
  <si>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</si>
  <si>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</si>
  <si>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</si>
  <si>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</si>
  <si>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</si>
  <si>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</si>
  <si>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</si>
  <si>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</si>
  <si>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</si>
  <si>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</si>
  <si>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</si>
  <si>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</si>
  <si>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</si>
  <si>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</si>
  <si>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</si>
  <si>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</si>
  <si>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</si>
  <si>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</si>
  <si>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</si>
  <si>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</si>
  <si>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</si>
  <si>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</si>
  <si>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</si>
  <si>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</si>
  <si>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</si>
  <si>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</si>
  <si>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</si>
  <si>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</si>
  <si>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</si>
  <si>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</si>
  <si>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</si>
  <si>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</si>
  <si>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</si>
  <si>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</si>
  <si>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</si>
  <si>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</si>
  <si>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</si>
  <si>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</si>
  <si>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</si>
  <si>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</si>
  <si>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</si>
  <si>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</si>
  <si>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</si>
  <si>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</si>
  <si>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</si>
  <si>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</si>
  <si>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</si>
  <si>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</si>
  <si>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</si>
  <si>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</si>
  <si>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</si>
  <si>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</si>
  <si>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</si>
  <si>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</si>
  <si>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</si>
  <si>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</si>
  <si>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</si>
  <si>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</si>
  <si>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</si>
  <si>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</si>
  <si>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</si>
  <si>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</si>
  <si>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</si>
  <si>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</si>
  <si>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</si>
  <si>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</si>
  <si>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</si>
  <si>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</si>
  <si>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</si>
  <si>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</si>
  <si>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</si>
  <si>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</si>
  <si>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</si>
  <si>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</si>
  <si>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</si>
  <si>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</si>
  <si>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</si>
  <si>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</si>
  <si>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</si>
  <si>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</si>
  <si>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</si>
  <si>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</si>
  <si>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</si>
  <si>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</si>
  <si>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</si>
  <si>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</si>
  <si>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</si>
  <si>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</si>
  <si>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</si>
  <si>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</si>
  <si>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</si>
  <si>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</si>
  <si>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</si>
  <si>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</si>
  <si>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</si>
  <si>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</si>
  <si>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</si>
  <si>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</si>
  <si>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</si>
  <si>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</si>
  <si>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</si>
  <si>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</si>
  <si>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</si>
  <si>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</si>
  <si>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</si>
  <si>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</si>
  <si>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</si>
  <si>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</si>
  <si>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</si>
  <si>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</si>
  <si>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</si>
  <si>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</si>
  <si>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</si>
  <si>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</si>
  <si>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</si>
  <si>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</si>
  <si>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</si>
  <si>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</si>
  <si>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</si>
  <si>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</si>
  <si>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</si>
  <si>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</si>
  <si>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</si>
  <si>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</si>
  <si>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</si>
  <si>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</si>
  <si>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</si>
  <si>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</si>
  <si>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</si>
  <si>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</si>
  <si>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</si>
  <si>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</si>
  <si>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</si>
  <si>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</si>
  <si>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</si>
  <si>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</si>
  <si>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</si>
  <si>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</si>
  <si>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</si>
  <si>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</si>
  <si>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</si>
  <si>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</si>
  <si>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</si>
  <si>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</si>
  <si>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</si>
  <si>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</si>
  <si>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</si>
  <si>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</si>
  <si>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</si>
  <si>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</si>
  <si>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</si>
  <si>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</si>
  <si>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</si>
  <si>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</si>
  <si>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</si>
  <si>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</si>
  <si>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</si>
  <si>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</si>
  <si>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</si>
  <si>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</si>
  <si>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</si>
  <si>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</si>
  <si>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</si>
  <si>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</si>
  <si>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</si>
  <si>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</si>
  <si>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</si>
  <si>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</si>
  <si>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</si>
  <si>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</si>
  <si>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</si>
  <si>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</si>
  <si>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</si>
  <si>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</si>
  <si>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</si>
  <si>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</si>
  <si>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</si>
  <si>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</si>
  <si>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</si>
  <si>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</si>
  <si>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</si>
  <si>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</si>
  <si>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</si>
  <si>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</si>
  <si>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</si>
  <si>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</si>
  <si>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</si>
  <si>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</si>
  <si>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</si>
  <si>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</si>
  <si>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</si>
  <si>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</si>
  <si>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</si>
  <si>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</si>
  <si>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</si>
  <si>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</si>
  <si>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</si>
  <si>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</si>
  <si>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</si>
  <si>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</si>
  <si>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</si>
  <si>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</si>
  <si>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</si>
  <si>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</si>
  <si>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</si>
  <si>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</si>
  <si>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</si>
  <si>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</si>
  <si>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</si>
  <si>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</si>
  <si>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</si>
  <si>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</si>
  <si>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</si>
  <si>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</si>
  <si>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</si>
  <si>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</si>
  <si>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</si>
  <si>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</si>
  <si>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</si>
  <si>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</si>
  <si>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</si>
  <si>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</si>
  <si>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</si>
  <si>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</si>
  <si>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</si>
  <si>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</si>
  <si>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</si>
  <si>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</si>
  <si>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</si>
  <si>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</si>
  <si>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</si>
  <si>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</si>
  <si>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</si>
  <si>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</si>
  <si>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</si>
  <si>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</si>
  <si>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</si>
  <si>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</si>
  <si>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</si>
  <si>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</si>
  <si>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</si>
  <si>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</si>
  <si>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</si>
  <si>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</si>
  <si>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</si>
  <si>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</si>
  <si>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</si>
  <si>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</si>
  <si>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</si>
  <si>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</si>
  <si>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</si>
  <si>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</si>
  <si>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</si>
  <si>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</si>
  <si>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</si>
  <si>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</si>
  <si>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</si>
  <si>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</si>
  <si>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</si>
  <si>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</si>
  <si>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</si>
  <si>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</si>
  <si>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</si>
  <si>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</si>
  <si>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</si>
  <si>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</si>
  <si>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</si>
  <si>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</si>
  <si>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</si>
  <si>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</si>
  <si>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</si>
  <si>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</si>
  <si>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</si>
  <si>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</si>
  <si>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</si>
  <si>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</si>
  <si>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</si>
  <si>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</si>
  <si>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</si>
  <si>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</si>
  <si>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</si>
  <si>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</si>
  <si>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</si>
  <si>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</si>
  <si>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</si>
  <si>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</si>
  <si>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</si>
  <si>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</si>
  <si>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</si>
  <si>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</si>
  <si>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</si>
  <si>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</si>
  <si>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</si>
  <si>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</si>
  <si>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</si>
  <si>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</si>
  <si>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</si>
  <si>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</si>
  <si>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</si>
  <si>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</si>
  <si>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</si>
  <si>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</si>
  <si>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</si>
  <si>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</si>
  <si>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</si>
  <si>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</si>
  <si>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</si>
  <si>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</si>
  <si>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</si>
  <si>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</si>
  <si>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</si>
  <si>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</si>
  <si>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</si>
  <si>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</si>
  <si>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</si>
  <si>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</si>
  <si>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</si>
  <si>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</si>
  <si>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</si>
  <si>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</si>
  <si>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</si>
  <si>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</si>
  <si>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</si>
  <si>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</si>
  <si>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</si>
  <si>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</si>
  <si>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</si>
  <si>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</si>
  <si>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</si>
  <si>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</si>
  <si>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</si>
  <si>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</si>
  <si>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</si>
  <si>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</si>
  <si>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</si>
  <si>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</si>
  <si>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</si>
  <si>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</si>
  <si>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</si>
  <si>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</si>
  <si>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</si>
  <si>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</si>
  <si>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</si>
  <si>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</si>
  <si>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</si>
  <si>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</si>
  <si>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</si>
  <si>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</si>
  <si>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</si>
  <si>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</si>
  <si>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</si>
  <si>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</si>
  <si>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</si>
  <si>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</si>
  <si>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</si>
  <si>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</si>
  <si>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</si>
  <si>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</si>
  <si>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</si>
  <si>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</si>
  <si>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</si>
  <si>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</si>
  <si>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</si>
  <si>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</si>
  <si>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</si>
  <si>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</si>
  <si>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</si>
  <si>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</si>
  <si>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</si>
  <si>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</si>
  <si>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</si>
  <si>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</si>
  <si>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</si>
  <si>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</si>
  <si>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</si>
  <si>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</si>
  <si>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</si>
  <si>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</si>
  <si>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</si>
  <si>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</si>
  <si>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</si>
  <si>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</si>
  <si>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</si>
  <si>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</si>
  <si>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</si>
  <si>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</si>
  <si>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</si>
  <si>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</si>
  <si>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</si>
  <si>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</si>
  <si>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</si>
  <si>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</si>
  <si>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</si>
  <si>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</si>
  <si>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</si>
  <si>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</si>
  <si>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</si>
  <si>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</si>
  <si>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</si>
  <si>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</si>
  <si>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</si>
  <si>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</si>
  <si>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</si>
  <si>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</si>
  <si>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</si>
  <si>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</si>
  <si>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</si>
  <si>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</si>
  <si>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</si>
  <si>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</si>
  <si>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</si>
  <si>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</si>
  <si>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</si>
  <si>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</si>
  <si>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</si>
  <si>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</si>
  <si>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</si>
  <si>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</si>
  <si>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</si>
  <si>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</si>
  <si>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</si>
  <si>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</si>
  <si>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</si>
  <si>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</si>
  <si>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</si>
  <si>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</si>
  <si>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</si>
  <si>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</si>
  <si>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</si>
  <si>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</si>
  <si>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</si>
  <si>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</si>
  <si>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</si>
  <si>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</si>
  <si>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</si>
  <si>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</si>
  <si>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</si>
  <si>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</si>
  <si>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</si>
  <si>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</si>
  <si>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</si>
  <si>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</si>
  <si>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</si>
  <si>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</si>
  <si>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</si>
  <si>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</si>
  <si>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</si>
  <si>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</si>
  <si>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</si>
  <si>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</si>
  <si>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</si>
  <si>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</si>
  <si>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</si>
  <si>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</si>
  <si>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</si>
  <si>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</si>
  <si>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</si>
  <si>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</si>
  <si>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</si>
  <si>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</si>
  <si>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</si>
  <si>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</si>
  <si>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</si>
  <si>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</si>
  <si>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</si>
  <si>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</si>
  <si>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</si>
  <si>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</si>
  <si>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</si>
  <si>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</si>
  <si>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</si>
  <si>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</si>
  <si>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</si>
  <si>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</si>
  <si>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</si>
  <si>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</si>
  <si>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</si>
  <si>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</si>
  <si>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</si>
  <si>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</si>
  <si>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</si>
  <si>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</si>
  <si>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</si>
  <si>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</si>
  <si>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</si>
  <si>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</si>
  <si>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</si>
  <si>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</si>
  <si>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</si>
  <si>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</si>
  <si>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</si>
  <si>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</si>
  <si>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</si>
  <si>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</si>
  <si>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</si>
  <si>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</si>
  <si>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</si>
  <si>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</si>
  <si>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</si>
  <si>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</si>
  <si>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</si>
  <si>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</si>
  <si>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</si>
  <si>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</si>
  <si>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</si>
  <si>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</si>
  <si>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</si>
  <si>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</si>
  <si>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</si>
  <si>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</si>
  <si>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</si>
  <si>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</si>
  <si>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</si>
  <si>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</si>
  <si>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</si>
  <si>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</si>
  <si>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</si>
  <si>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</si>
  <si>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</si>
  <si>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</si>
  <si>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</si>
  <si>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</si>
  <si>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</si>
  <si>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</si>
  <si>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</si>
  <si>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</si>
  <si>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</si>
  <si>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</si>
  <si>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</si>
  <si>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</si>
  <si>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</si>
  <si>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</si>
  <si>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</si>
  <si>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</si>
  <si>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</si>
  <si>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</si>
  <si>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</si>
  <si>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</si>
  <si>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</si>
  <si>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</si>
  <si>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</si>
  <si>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</si>
  <si>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</si>
  <si>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</si>
  <si>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</si>
  <si>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</si>
  <si>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</si>
  <si>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</si>
  <si>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</si>
  <si>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</si>
  <si>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</si>
  <si>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</si>
  <si>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</si>
  <si>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</si>
  <si>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</si>
  <si>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</si>
  <si>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</si>
  <si>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</si>
  <si>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</si>
  <si>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</si>
  <si>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</si>
  <si>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</si>
  <si>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</si>
  <si>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</si>
  <si>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</si>
  <si>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</si>
  <si>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</si>
  <si>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</si>
  <si>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</si>
  <si>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</si>
  <si>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</si>
  <si>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</si>
  <si>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</si>
  <si>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</si>
  <si>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</si>
  <si>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</si>
  <si>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</si>
  <si>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</si>
  <si>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</si>
  <si>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</si>
  <si>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</si>
  <si>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</si>
  <si>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</si>
  <si>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</si>
  <si>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</si>
  <si>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</si>
  <si>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</si>
  <si>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</si>
  <si>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</si>
  <si>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</si>
  <si>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</si>
  <si>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</si>
  <si>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</si>
  <si>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</si>
  <si>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</si>
  <si>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</si>
  <si>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</si>
  <si>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</si>
  <si>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</si>
  <si>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</si>
  <si>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</si>
  <si>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</si>
  <si>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</si>
  <si>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</si>
  <si>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</si>
  <si>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</si>
  <si>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</si>
  <si>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</si>
  <si>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</si>
  <si>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</si>
  <si>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</si>
  <si>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</si>
  <si>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</si>
  <si>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</si>
  <si>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</si>
  <si>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</si>
  <si>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</si>
  <si>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</si>
  <si>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</si>
  <si>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</si>
  <si>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</si>
  <si>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</si>
  <si>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</si>
  <si>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</si>
  <si>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</si>
  <si>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</si>
  <si>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</si>
  <si>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</si>
  <si>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</si>
  <si>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</si>
  <si>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</si>
  <si>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</si>
  <si>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</si>
  <si>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</si>
  <si>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</si>
  <si>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</si>
  <si>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</si>
  <si>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</si>
  <si>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</si>
  <si>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</si>
  <si>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</si>
  <si>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</si>
  <si>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</si>
  <si>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</si>
  <si>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</si>
  <si>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</si>
  <si>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</si>
  <si>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</si>
  <si>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</si>
  <si>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</si>
  <si>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</si>
  <si>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</si>
  <si>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</si>
  <si>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</si>
  <si>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</si>
  <si>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</si>
  <si>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</si>
  <si>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</si>
  <si>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</si>
  <si>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</si>
  <si>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</si>
  <si>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</si>
  <si>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</si>
  <si>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</si>
  <si>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</si>
  <si>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</si>
  <si>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</si>
  <si>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</si>
  <si>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</si>
  <si>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</si>
  <si>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</si>
  <si>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</si>
  <si>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</si>
  <si>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</si>
  <si>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</si>
  <si>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</si>
  <si>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</si>
  <si>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</si>
  <si>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</si>
  <si>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</si>
  <si>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</si>
  <si>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</si>
  <si>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</si>
  <si>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</si>
  <si>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</si>
  <si>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</si>
  <si>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</si>
  <si>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</si>
  <si>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</si>
  <si>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</si>
  <si>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</si>
  <si>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</si>
  <si>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</si>
  <si>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</si>
  <si>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</si>
  <si>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</si>
  <si>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</si>
  <si>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</si>
  <si>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</si>
  <si>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</si>
  <si>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</si>
  <si>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</si>
  <si>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</si>
  <si>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</si>
  <si>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</si>
  <si>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</si>
  <si>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</si>
  <si>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</si>
  <si>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</si>
  <si>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</si>
  <si>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</si>
  <si>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</si>
  <si>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</si>
  <si>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</si>
  <si>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</si>
  <si>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</si>
  <si>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</si>
  <si>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</si>
  <si>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</si>
  <si>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</si>
  <si>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</si>
  <si>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</si>
  <si>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</si>
  <si>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</si>
  <si>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</si>
  <si>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</si>
  <si>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</si>
  <si>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</si>
  <si>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</si>
  <si>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</si>
  <si>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</si>
  <si>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</si>
  <si>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</si>
  <si>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</si>
  <si>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</si>
  <si>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</si>
  <si>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</si>
  <si>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</si>
  <si>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</si>
  <si>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</si>
  <si>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</si>
  <si>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</si>
  <si>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</si>
  <si>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</si>
  <si>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</si>
  <si>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</si>
  <si>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</si>
  <si>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</si>
  <si>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</si>
  <si>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</si>
  <si>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</si>
  <si>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</si>
  <si>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</si>
  <si>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</si>
  <si>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</si>
  <si>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</si>
  <si>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</si>
  <si>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</si>
  <si>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</si>
  <si>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</si>
  <si>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</si>
  <si>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</si>
  <si>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</si>
  <si>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</si>
  <si>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</si>
  <si>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</si>
  <si>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</si>
  <si>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</si>
  <si>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</si>
  <si>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</si>
  <si>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</si>
  <si>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</si>
  <si>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</si>
  <si>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</si>
  <si>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</si>
  <si>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</si>
  <si>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</si>
  <si>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</si>
  <si>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</si>
  <si>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</si>
  <si>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</si>
  <si>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</si>
  <si>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</si>
  <si>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</si>
  <si>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</si>
  <si>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</si>
  <si>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</si>
  <si>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</si>
  <si>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</si>
  <si>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</si>
  <si>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</si>
  <si>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</si>
  <si>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</si>
  <si>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</si>
  <si>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</si>
  <si>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</si>
  <si>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</si>
  <si>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</si>
  <si>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</si>
  <si>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</si>
  <si>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</si>
  <si>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</si>
  <si>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</si>
  <si>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</si>
  <si>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</si>
  <si>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</si>
  <si>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</si>
  <si>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</si>
  <si>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</si>
  <si>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</si>
  <si>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</si>
  <si>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</si>
  <si>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</si>
  <si>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</si>
  <si>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</si>
  <si>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</si>
  <si>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</si>
  <si>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</si>
  <si>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</si>
  <si>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</si>
  <si>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</si>
  <si>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</si>
  <si>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</si>
  <si>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</si>
  <si>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</si>
  <si>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</si>
  <si>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</si>
  <si>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</si>
  <si>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</si>
  <si>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</si>
  <si>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</si>
  <si>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</si>
  <si>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</si>
  <si>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</si>
  <si>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</si>
  <si>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</si>
  <si>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</si>
  <si>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</si>
  <si>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</si>
  <si>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</si>
  <si>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</si>
  <si>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</si>
  <si>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</si>
  <si>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</si>
  <si>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</si>
  <si>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</si>
  <si>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</si>
  <si>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</si>
  <si>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</si>
  <si>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</si>
  <si>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</si>
  <si>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</si>
  <si>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</si>
  <si>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</si>
  <si>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</si>
  <si>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</si>
  <si>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</si>
  <si>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</si>
  <si>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</si>
  <si>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</si>
  <si>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</si>
  <si>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</si>
  <si>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</si>
  <si>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</si>
  <si>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</si>
  <si>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</si>
  <si>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</si>
  <si>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</si>
  <si>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</si>
  <si>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</si>
  <si>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</si>
  <si>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</si>
  <si>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</si>
  <si>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</si>
  <si>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</si>
  <si>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</si>
  <si>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</si>
  <si>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</si>
  <si>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</si>
  <si>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</si>
  <si>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</si>
  <si>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</si>
  <si>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</si>
  <si>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</si>
  <si>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</si>
  <si>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</si>
  <si>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</si>
  <si>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</si>
  <si>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</si>
  <si>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</si>
  <si>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</si>
  <si>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</si>
  <si>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</si>
  <si>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</si>
  <si>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</si>
  <si>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</si>
  <si>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</si>
  <si>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</si>
  <si>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</si>
  <si>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</si>
  <si>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</si>
  <si>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</si>
  <si>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</si>
  <si>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</si>
  <si>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</si>
  <si>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</si>
  <si>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</si>
  <si>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</si>
  <si>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</si>
  <si>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</si>
  <si>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</si>
  <si>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</si>
  <si>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</si>
  <si>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</si>
  <si>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</si>
  <si>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</si>
  <si>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</si>
  <si>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</si>
  <si>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</si>
  <si>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</si>
  <si>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</si>
  <si>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</si>
  <si>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</si>
  <si>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</si>
  <si>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</si>
  <si>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</si>
  <si>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</si>
  <si>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</si>
  <si>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</si>
  <si>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</si>
  <si>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</si>
  <si>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</si>
  <si>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</si>
  <si>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</si>
  <si>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</si>
  <si>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</si>
  <si>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</si>
  <si>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</si>
  <si>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</si>
  <si>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</si>
  <si>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</si>
  <si>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</si>
  <si>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</si>
  <si>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</si>
  <si>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</si>
  <si>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</si>
  <si>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</si>
  <si>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</si>
  <si>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</si>
  <si>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</si>
  <si>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</si>
  <si>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</si>
  <si>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</si>
  <si>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</si>
  <si>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</si>
  <si>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</si>
  <si>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</si>
  <si>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</si>
  <si>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</si>
  <si>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</si>
  <si>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</si>
  <si>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</si>
  <si>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</si>
  <si>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</si>
  <si>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</si>
  <si>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</si>
  <si>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</si>
  <si>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</si>
  <si>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</si>
  <si>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</si>
  <si>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</si>
  <si>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</si>
  <si>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</si>
  <si>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</si>
  <si>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</si>
  <si>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</si>
  <si>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</si>
  <si>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</si>
  <si>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</si>
  <si>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</si>
  <si>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</si>
  <si>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</si>
  <si>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</si>
  <si>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</si>
  <si>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</si>
  <si>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</si>
  <si>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</si>
  <si>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</si>
  <si>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</si>
  <si>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</si>
  <si>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</si>
  <si>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</si>
  <si>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</si>
  <si>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</si>
  <si>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</si>
  <si>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</si>
  <si>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</si>
  <si>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</si>
  <si>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</si>
  <si>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</si>
  <si>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</si>
  <si>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</si>
  <si>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</si>
  <si>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</si>
  <si>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</si>
  <si>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</si>
  <si>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</si>
  <si>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</si>
  <si>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</si>
  <si>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</si>
  <si>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</si>
  <si>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</si>
  <si>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</si>
  <si>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</si>
  <si>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</si>
  <si>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</si>
  <si>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</si>
  <si>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</si>
  <si>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</si>
  <si>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</si>
  <si>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</si>
  <si>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</si>
  <si>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</si>
  <si>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</si>
  <si>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</si>
  <si>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</si>
  <si>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</si>
  <si>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</si>
  <si>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</si>
  <si>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</si>
  <si>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</si>
  <si>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</si>
  <si>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</si>
  <si>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</si>
  <si>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</si>
  <si>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</si>
  <si>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</si>
  <si>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</si>
  <si>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</si>
  <si>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</si>
  <si>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</si>
  <si>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</si>
  <si>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</si>
  <si>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</si>
  <si>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</si>
  <si>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</si>
  <si>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</si>
  <si>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</si>
  <si>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</si>
  <si>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</si>
  <si>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</si>
  <si>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</si>
  <si>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</si>
  <si>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</si>
  <si>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</si>
  <si>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</si>
  <si>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</si>
  <si>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</si>
  <si>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</si>
  <si>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</si>
  <si>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</si>
  <si>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</si>
  <si>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</si>
  <si>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</si>
  <si>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</si>
  <si>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</si>
  <si>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</si>
  <si>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</si>
  <si>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</si>
  <si>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</si>
  <si>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</si>
  <si>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</si>
  <si>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</si>
  <si>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</si>
  <si>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</si>
  <si>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</si>
  <si>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</si>
  <si>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</si>
  <si>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</si>
  <si>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</si>
  <si>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</si>
  <si>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</si>
  <si>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</si>
  <si>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</si>
  <si>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</si>
  <si>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</si>
  <si>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</si>
  <si>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</si>
  <si>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</si>
  <si>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</si>
  <si>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</si>
  <si>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</si>
  <si>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</si>
  <si>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</si>
  <si>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</si>
  <si>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</si>
  <si>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</si>
  <si>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</si>
  <si>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</si>
  <si>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</si>
  <si>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</si>
  <si>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</si>
  <si>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</si>
  <si>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</si>
  <si>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</si>
  <si>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</si>
  <si>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</si>
  <si>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</si>
  <si>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</si>
  <si>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</si>
  <si>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</si>
  <si>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</si>
  <si>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</si>
  <si>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</si>
  <si>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</si>
  <si>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</si>
  <si>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</si>
  <si>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</si>
  <si>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</si>
  <si>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</si>
  <si>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</si>
  <si>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</si>
  <si>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</si>
  <si>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</si>
  <si>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</si>
  <si>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</si>
  <si>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</si>
  <si>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</si>
  <si>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</si>
  <si>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</si>
  <si>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</si>
  <si>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</si>
  <si>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</si>
  <si>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</si>
  <si>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</si>
  <si>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</si>
  <si>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</si>
  <si>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</si>
  <si>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</si>
  <si>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</si>
  <si>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</si>
  <si>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</si>
  <si>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</si>
  <si>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</si>
  <si>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</si>
  <si>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</si>
  <si>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</si>
  <si>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</si>
  <si>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</si>
  <si>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</si>
  <si>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</si>
  <si>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</si>
  <si>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</si>
  <si>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</si>
  <si>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</si>
  <si>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</si>
  <si>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</si>
  <si>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</si>
  <si>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</si>
  <si>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</si>
  <si>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</si>
  <si>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</si>
  <si>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</si>
  <si>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</si>
  <si>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</si>
  <si>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</si>
  <si>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</si>
  <si>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</si>
  <si>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</si>
  <si>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</si>
  <si>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</si>
  <si>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</si>
  <si>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</si>
  <si>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</si>
  <si>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</si>
  <si>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</si>
  <si>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</si>
  <si>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</si>
  <si>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</si>
  <si>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</si>
  <si>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</si>
  <si>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</si>
  <si>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</si>
  <si>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</si>
  <si>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</si>
  <si>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</si>
  <si>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</si>
  <si>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</si>
  <si>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</si>
  <si>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</si>
  <si>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</si>
  <si>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</si>
  <si>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</si>
  <si>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</si>
  <si>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</si>
  <si>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</si>
  <si>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</si>
  <si>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</si>
  <si>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</si>
  <si>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</si>
  <si>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</si>
  <si>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</si>
  <si>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</si>
  <si>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</si>
  <si>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</si>
  <si>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</si>
  <si>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</si>
  <si>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</si>
  <si>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</si>
  <si>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</si>
  <si>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</si>
  <si>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</si>
  <si>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</si>
  <si>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</si>
  <si>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</si>
  <si>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</si>
  <si>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</si>
  <si>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</si>
  <si>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</si>
  <si>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</si>
  <si>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</si>
  <si>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</si>
  <si>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</si>
  <si>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</si>
  <si>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</si>
  <si>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</si>
  <si>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</si>
  <si>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</si>
  <si>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</si>
  <si>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</si>
  <si>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</si>
  <si>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</si>
  <si>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</si>
  <si>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</si>
  <si>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</si>
  <si>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</si>
  <si>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</si>
  <si>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</si>
  <si>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</si>
  <si>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</si>
  <si>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</si>
  <si>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</si>
  <si>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</si>
  <si>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</si>
  <si>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</si>
  <si>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</si>
  <si>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</si>
  <si>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</si>
  <si>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</si>
  <si>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</si>
  <si>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</si>
  <si>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</si>
  <si>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</si>
  <si>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</si>
  <si>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</si>
  <si>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</si>
  <si>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</si>
  <si>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</si>
  <si>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</si>
  <si>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</si>
  <si>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</si>
  <si>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</si>
  <si>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</si>
  <si>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</si>
  <si>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</si>
  <si>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</si>
  <si>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</si>
  <si>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</si>
  <si>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</si>
  <si>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</si>
  <si>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</si>
  <si>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</si>
  <si>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</si>
  <si>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</si>
  <si>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</si>
  <si>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</si>
  <si>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</si>
  <si>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</si>
  <si>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</si>
  <si>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</si>
  <si>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</si>
  <si>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</si>
  <si>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</si>
  <si>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</si>
  <si>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</si>
  <si>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</si>
  <si>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</si>
  <si>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</si>
  <si>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</si>
  <si>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</si>
  <si>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</si>
  <si>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</si>
  <si>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</si>
  <si>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</si>
  <si>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</si>
  <si>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</si>
  <si>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</si>
  <si>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</si>
  <si>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</si>
  <si>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</si>
  <si>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</si>
  <si>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</si>
  <si>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</si>
  <si>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</si>
  <si>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</si>
  <si>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</si>
  <si>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</si>
  <si>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</si>
  <si>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</si>
  <si>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</si>
  <si>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</si>
  <si>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</si>
  <si>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</si>
  <si>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</si>
  <si>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</si>
  <si>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</si>
  <si>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</si>
  <si>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</si>
  <si>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</si>
  <si>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</si>
  <si>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</si>
  <si>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</si>
  <si>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</si>
  <si>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</si>
  <si>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</si>
  <si>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</si>
  <si>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</si>
  <si>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</si>
  <si>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</si>
  <si>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</si>
  <si>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</si>
  <si>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</si>
  <si>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</si>
  <si>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</si>
  <si>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</si>
  <si>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</si>
  <si>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</si>
  <si>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</si>
  <si>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</si>
  <si>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</si>
  <si>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</si>
  <si>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</si>
  <si>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</si>
  <si>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</si>
  <si>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</si>
  <si>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</si>
  <si>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</si>
  <si>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</si>
  <si>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</si>
  <si>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</si>
  <si>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</si>
  <si>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</si>
  <si>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</si>
  <si>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</si>
  <si>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</si>
  <si>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</si>
  <si>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</si>
  <si>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</si>
  <si>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</si>
  <si>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</si>
  <si>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</si>
  <si>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</si>
  <si>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</si>
  <si>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</si>
  <si>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</si>
  <si>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</si>
  <si>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</si>
  <si>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</si>
  <si>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</si>
  <si>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</si>
  <si>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</si>
  <si>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</si>
  <si>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</si>
  <si>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</si>
  <si>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</si>
  <si>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</si>
  <si>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</si>
  <si>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</si>
  <si>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</si>
  <si>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</si>
  <si>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</si>
  <si>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</si>
  <si>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</si>
  <si>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</si>
  <si>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</si>
  <si>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</si>
  <si>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</si>
  <si>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</si>
  <si>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</si>
  <si>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</si>
  <si>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</si>
  <si>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</si>
  <si>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</si>
  <si>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</si>
  <si>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</si>
  <si>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</si>
  <si>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</si>
  <si>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</si>
  <si>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</si>
  <si>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</si>
  <si>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</si>
  <si>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</si>
  <si>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</si>
  <si>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</si>
  <si>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</si>
  <si>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</si>
  <si>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</si>
  <si>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</si>
  <si>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</si>
  <si>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</si>
  <si>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</si>
  <si>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</si>
  <si>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</si>
  <si>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</si>
  <si>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</si>
  <si>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</si>
  <si>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</si>
  <si>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</si>
  <si>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</si>
  <si>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</si>
  <si>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</si>
  <si>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</si>
  <si>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</si>
  <si>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</si>
  <si>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</si>
  <si>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</si>
  <si>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</si>
  <si>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</si>
  <si>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</si>
  <si>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</si>
  <si>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</si>
  <si>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</si>
  <si>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</si>
  <si>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</si>
  <si>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</si>
  <si>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</si>
  <si>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</si>
  <si>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</si>
  <si>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</si>
  <si>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</si>
  <si>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</si>
  <si>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</si>
  <si>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</si>
  <si>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</si>
  <si>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</si>
  <si>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</si>
  <si>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</si>
  <si>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</si>
  <si>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</si>
  <si>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</si>
  <si>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</si>
  <si>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</si>
  <si>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</si>
  <si>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</si>
  <si>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</si>
  <si>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</si>
  <si>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</si>
  <si>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</si>
  <si>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</si>
  <si>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</si>
  <si>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</si>
  <si>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</si>
  <si>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</si>
  <si>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</si>
  <si>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</si>
  <si>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</si>
  <si>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</si>
  <si>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</si>
  <si>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</si>
  <si>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</si>
  <si>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</si>
  <si>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</si>
  <si>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</si>
  <si>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</si>
  <si>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</si>
  <si>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</si>
  <si>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</si>
  <si>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</si>
  <si>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</si>
  <si>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</si>
  <si>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</si>
  <si>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</si>
  <si>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</si>
  <si>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</si>
  <si>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</si>
  <si>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</si>
  <si>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</si>
  <si>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</si>
  <si>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</si>
  <si>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</si>
  <si>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</si>
  <si>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</si>
  <si>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</si>
  <si>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</si>
  <si>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</si>
  <si>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</si>
  <si>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</si>
  <si>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</si>
  <si>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</si>
  <si>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</si>
  <si>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</si>
  <si>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</si>
  <si>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</si>
  <si>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</si>
  <si>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</si>
  <si>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</si>
  <si>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</si>
  <si>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</si>
  <si>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</si>
  <si>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</si>
  <si>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</si>
  <si>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</si>
  <si>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</si>
  <si>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</si>
  <si>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</si>
  <si>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</si>
  <si>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</si>
  <si>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</si>
  <si>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</si>
  <si>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</si>
  <si>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</si>
  <si>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</si>
  <si>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</si>
  <si>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</si>
  <si>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</si>
  <si>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</si>
  <si>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</si>
  <si>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</si>
  <si>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</si>
  <si>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</si>
  <si>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</si>
  <si>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</si>
  <si>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</si>
  <si>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</si>
  <si>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</si>
  <si>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</si>
  <si>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</si>
  <si>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</si>
  <si>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</si>
  <si>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</si>
  <si>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</si>
  <si>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</si>
  <si>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</si>
  <si>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</si>
  <si>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</si>
  <si>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</si>
  <si>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</si>
  <si>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</si>
  <si>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</si>
  <si>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</si>
  <si>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</si>
  <si>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</si>
  <si>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</si>
  <si>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</si>
  <si>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</si>
  <si>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</si>
  <si>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</si>
  <si>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</si>
  <si>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</si>
  <si>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</si>
  <si>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</si>
  <si>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</si>
  <si>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</si>
  <si>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</si>
  <si>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</si>
  <si>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</si>
  <si>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</si>
  <si>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</si>
  <si>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</si>
  <si>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</si>
  <si>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</si>
  <si>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</si>
  <si>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</si>
  <si>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</si>
  <si>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</si>
  <si>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</si>
  <si>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</si>
  <si>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</si>
  <si>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</si>
  <si>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</si>
  <si>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</si>
  <si>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</si>
  <si>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</si>
  <si>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</si>
  <si>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</si>
  <si>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</si>
  <si>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</si>
  <si>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</si>
  <si>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</si>
  <si>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</si>
  <si>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</si>
  <si>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</si>
  <si>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</si>
  <si>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</si>
  <si>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</si>
  <si>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</si>
  <si>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</si>
  <si>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</si>
  <si>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</si>
  <si>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</si>
  <si>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</si>
  <si>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</si>
  <si>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</si>
  <si>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</si>
  <si>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</si>
  <si>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</si>
  <si>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</si>
  <si>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</si>
  <si>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</si>
  <si>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</si>
  <si>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</si>
  <si>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</si>
  <si>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</si>
  <si>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</si>
  <si>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</si>
  <si>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</si>
  <si>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</si>
  <si>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</si>
  <si>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</si>
  <si>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</si>
  <si>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</si>
  <si>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</si>
  <si>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</si>
  <si>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</si>
  <si>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</si>
  <si>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</si>
  <si>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</si>
  <si>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</si>
  <si>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</si>
  <si>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</si>
  <si>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</si>
  <si>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</si>
  <si>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</si>
  <si>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</si>
  <si>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</si>
  <si>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</si>
  <si>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</si>
  <si>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</si>
  <si>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</si>
  <si>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</si>
  <si>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</si>
  <si>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</si>
  <si>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</si>
  <si>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</si>
  <si>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</si>
  <si>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</si>
  <si>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</si>
  <si>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</si>
  <si>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</si>
  <si>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</si>
  <si>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</si>
  <si>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</si>
  <si>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</si>
  <si>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</si>
  <si>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</si>
  <si>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</si>
  <si>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</si>
  <si>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</si>
  <si>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</si>
  <si>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</si>
  <si>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</si>
  <si>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</si>
  <si>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</si>
  <si>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</si>
  <si>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</si>
  <si>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</si>
  <si>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</si>
  <si>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</si>
  <si>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</si>
  <si>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</si>
  <si>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</si>
  <si>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</si>
  <si>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</si>
  <si>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</si>
  <si>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</si>
  <si>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</si>
  <si>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</si>
  <si>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</si>
  <si>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</si>
  <si>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</si>
  <si>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</si>
  <si>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</si>
  <si>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</si>
  <si>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</si>
  <si>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</si>
  <si>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</si>
  <si>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</si>
  <si>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</si>
  <si>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</si>
  <si>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</si>
  <si>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</si>
  <si>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</si>
  <si>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</si>
  <si>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</si>
  <si>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</si>
  <si>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</si>
  <si>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</si>
  <si>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</si>
  <si>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</si>
  <si>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</si>
  <si>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</si>
  <si>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</si>
  <si>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</si>
  <si>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</si>
  <si>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</si>
  <si>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</si>
  <si>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</si>
  <si>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</si>
  <si>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</si>
  <si>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</si>
  <si>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</si>
  <si>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</si>
  <si>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</si>
  <si>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</si>
  <si>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</si>
  <si>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</si>
  <si>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</si>
  <si>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</si>
  <si>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</si>
  <si>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</si>
  <si>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</si>
  <si>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</si>
  <si>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</si>
  <si>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</si>
  <si>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</si>
  <si>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</si>
  <si>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</si>
  <si>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</si>
  <si>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</si>
  <si>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</si>
  <si>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</si>
  <si>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</si>
  <si>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</si>
  <si>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</si>
  <si>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</si>
  <si>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</si>
  <si>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</si>
  <si>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</si>
  <si>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</si>
  <si>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</si>
  <si>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</si>
  <si>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</si>
  <si>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</si>
  <si>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</si>
  <si>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</si>
  <si>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</si>
  <si>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</si>
  <si>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</si>
  <si>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</si>
  <si>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</si>
  <si>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</si>
  <si>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</si>
  <si>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</si>
  <si>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</si>
  <si>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</si>
  <si>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</si>
  <si>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</si>
  <si>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</si>
  <si>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</si>
  <si>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</si>
  <si>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</si>
  <si>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</si>
  <si>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</si>
  <si>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</si>
  <si>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</si>
  <si>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</si>
  <si>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</si>
  <si>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</si>
  <si>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</si>
  <si>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</si>
  <si>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</si>
  <si>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</si>
  <si>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</si>
  <si>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</si>
  <si>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</si>
  <si>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</si>
  <si>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</si>
  <si>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</si>
  <si>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</si>
  <si>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</si>
  <si>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</si>
  <si>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</si>
  <si>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</si>
  <si>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</si>
  <si>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</si>
  <si>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</si>
  <si>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</si>
  <si>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</si>
  <si>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</si>
  <si>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</si>
  <si>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</si>
  <si>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</si>
  <si>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</si>
  <si>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</si>
  <si>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</si>
  <si>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</si>
  <si>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</si>
  <si>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</si>
  <si>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</si>
  <si>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</si>
  <si>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</si>
  <si>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</si>
  <si>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</si>
  <si>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</si>
  <si>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</si>
  <si>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</si>
  <si>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</si>
  <si>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</si>
  <si>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</si>
  <si>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</si>
  <si>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</si>
  <si>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</si>
  <si>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</si>
  <si>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</si>
  <si>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</si>
  <si>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</si>
  <si>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</si>
  <si>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</si>
  <si>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</si>
  <si>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</si>
  <si>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</si>
  <si>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</si>
  <si>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</si>
  <si>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</si>
  <si>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</si>
  <si>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</si>
  <si>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</si>
  <si>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</si>
  <si>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</si>
  <si>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</si>
  <si>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</si>
  <si>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</si>
  <si>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</si>
  <si>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</si>
  <si>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</si>
  <si>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</si>
  <si>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</si>
  <si>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</si>
  <si>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</si>
  <si>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</si>
  <si>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</si>
  <si>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</si>
  <si>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</si>
  <si>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</si>
  <si>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</si>
  <si>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</si>
  <si>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</si>
  <si>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</si>
  <si>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</si>
  <si>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</si>
  <si>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</si>
  <si>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</si>
  <si>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</si>
  <si>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</si>
  <si>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</si>
  <si>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</si>
  <si>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</si>
  <si>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</si>
  <si>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</si>
  <si>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</si>
  <si>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</si>
  <si>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</si>
  <si>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</si>
  <si>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</si>
  <si>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</si>
  <si>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</si>
  <si>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</si>
  <si>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</si>
  <si>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</si>
  <si>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</si>
  <si>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</si>
  <si>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</si>
  <si>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</si>
  <si>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</si>
  <si>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</si>
  <si>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</si>
  <si>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</si>
  <si>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</si>
  <si>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</si>
  <si>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</si>
  <si>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</si>
  <si>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</si>
  <si>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</si>
  <si>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</si>
  <si>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</si>
  <si>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</si>
  <si>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</si>
  <si>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</si>
  <si>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</si>
  <si>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</si>
  <si>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</si>
  <si>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</si>
  <si>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</si>
  <si>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</si>
  <si>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</si>
  <si>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</si>
  <si>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</si>
  <si>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</si>
  <si>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</si>
  <si>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</si>
  <si>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</si>
  <si>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</si>
  <si>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</si>
  <si>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</si>
  <si>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</si>
  <si>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</si>
  <si>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</si>
  <si>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</si>
  <si>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</si>
  <si>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</si>
  <si>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</si>
  <si>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</si>
  <si>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</si>
  <si>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</si>
  <si>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</si>
  <si>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</si>
  <si>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</si>
  <si>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</si>
  <si>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</si>
  <si>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</si>
  <si>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</si>
  <si>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</si>
  <si>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</si>
  <si>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</si>
  <si>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</si>
  <si>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</si>
  <si>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</si>
  <si>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</si>
  <si>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</si>
  <si>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</si>
  <si>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</si>
  <si>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</si>
  <si>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</si>
  <si>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</si>
  <si>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</si>
  <si>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</si>
  <si>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</si>
  <si>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</si>
  <si>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</si>
  <si>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</si>
  <si>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</si>
  <si>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</si>
  <si>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</si>
  <si>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</si>
  <si>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</si>
  <si>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</si>
  <si>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</si>
  <si>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</si>
  <si>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</si>
  <si>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</si>
  <si>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</si>
  <si>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</si>
  <si>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</si>
  <si>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</si>
  <si>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</si>
  <si>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</si>
  <si>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</si>
  <si>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</si>
  <si>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</si>
  <si>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</si>
  <si>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</si>
  <si>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</si>
  <si>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</si>
  <si>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</si>
  <si>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</si>
  <si>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</si>
  <si>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</si>
  <si>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</si>
  <si>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</si>
  <si>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</si>
  <si>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</si>
  <si>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</si>
  <si>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</si>
  <si>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</si>
  <si>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</si>
  <si>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</si>
  <si>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</si>
  <si>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</si>
  <si>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</si>
  <si>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</si>
  <si>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</si>
  <si>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</si>
  <si>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</si>
  <si>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</si>
  <si>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</si>
  <si>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</si>
  <si>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</si>
  <si>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</si>
  <si>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</si>
  <si>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</si>
  <si>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</si>
  <si>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</si>
  <si>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</si>
  <si>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</si>
  <si>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</si>
  <si>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</si>
  <si>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</si>
  <si>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</si>
  <si>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</si>
  <si>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</si>
  <si>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</si>
  <si>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</si>
  <si>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</si>
  <si>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</si>
  <si>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</si>
  <si>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</si>
  <si>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</si>
  <si>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</si>
  <si>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</si>
  <si>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</si>
  <si>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</si>
  <si>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</si>
  <si>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</si>
  <si>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</si>
  <si>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</si>
  <si>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</si>
  <si>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</si>
  <si>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</si>
  <si>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</si>
  <si>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</si>
  <si>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</si>
  <si>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</si>
  <si>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</si>
  <si>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</si>
  <si>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</si>
  <si>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</si>
  <si>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</si>
  <si>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</si>
  <si>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</si>
  <si>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</si>
  <si>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</si>
  <si>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</si>
  <si>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</si>
  <si>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</si>
  <si>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</si>
  <si>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</si>
  <si>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</si>
  <si>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</si>
  <si>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</si>
  <si>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</si>
  <si>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</si>
  <si>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</si>
  <si>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</si>
  <si>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</si>
  <si>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</si>
  <si>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</si>
  <si>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</si>
  <si>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</si>
  <si>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</si>
  <si>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</si>
  <si>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</si>
  <si>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</si>
  <si>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</si>
  <si>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</si>
  <si>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</si>
  <si>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</si>
  <si>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</si>
  <si>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</si>
  <si>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</si>
  <si>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</si>
  <si>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</si>
  <si>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</si>
  <si>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</si>
  <si>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</si>
  <si>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</si>
  <si>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</si>
  <si>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</si>
  <si>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</si>
  <si>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</si>
  <si>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</si>
  <si>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</si>
  <si>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</si>
  <si>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</si>
  <si>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</si>
  <si>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</si>
  <si>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</si>
  <si>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</si>
  <si>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</si>
  <si>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</si>
  <si>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</si>
  <si>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</si>
  <si>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</si>
  <si>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</si>
  <si>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</si>
  <si>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</si>
  <si>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</si>
  <si>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</si>
  <si>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</si>
  <si>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</si>
  <si>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</si>
  <si>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</si>
  <si>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</si>
  <si>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</si>
  <si>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</si>
  <si>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</si>
  <si>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</si>
  <si>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</si>
  <si>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</si>
  <si>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</si>
  <si>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</si>
  <si>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</si>
  <si>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</si>
  <si>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</si>
  <si>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</si>
  <si>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</si>
  <si>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</si>
  <si>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</si>
  <si>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</si>
  <si>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</si>
  <si>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</si>
  <si>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</si>
  <si>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</si>
  <si>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</si>
  <si>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</si>
  <si>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</si>
  <si>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</si>
  <si>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</si>
  <si>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</si>
  <si>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</si>
  <si>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</si>
  <si>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</si>
  <si>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</si>
  <si>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</si>
  <si>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</si>
  <si>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</si>
  <si>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</si>
  <si>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</si>
  <si>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</si>
  <si>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</si>
  <si>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</si>
  <si>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</si>
  <si>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</si>
  <si>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</si>
  <si>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</si>
  <si>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</si>
  <si>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</si>
  <si>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</si>
  <si>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</si>
  <si>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</si>
  <si>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</si>
  <si>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</si>
  <si>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</si>
  <si>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</si>
  <si>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</si>
  <si>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</si>
  <si>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</si>
  <si>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</si>
  <si>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</si>
  <si>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</si>
  <si>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</si>
  <si>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</si>
  <si>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</si>
  <si>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</si>
  <si>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</si>
  <si>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</si>
  <si>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</si>
  <si>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</si>
  <si>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</si>
  <si>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</si>
  <si>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</si>
  <si>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</si>
  <si>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</si>
  <si>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</si>
  <si>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</si>
  <si>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</si>
  <si>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</si>
  <si>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</si>
  <si>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</si>
  <si>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</si>
  <si>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</si>
  <si>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</si>
  <si>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</si>
  <si>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</si>
  <si>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</si>
  <si>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</si>
  <si>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</si>
  <si>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</si>
  <si>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</si>
  <si>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</si>
  <si>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</si>
  <si>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</si>
  <si>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</si>
  <si>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</si>
  <si>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</si>
  <si>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</si>
  <si>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</si>
  <si>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</si>
  <si>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</si>
  <si>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</si>
  <si>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</si>
  <si>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</si>
  <si>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</si>
  <si>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</si>
  <si>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</si>
  <si>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</si>
  <si>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</si>
  <si>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</si>
  <si>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</si>
  <si>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</si>
  <si>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</si>
  <si>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</si>
  <si>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</si>
  <si>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</si>
  <si>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</si>
  <si>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</si>
  <si>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</si>
  <si>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</si>
  <si>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</si>
  <si>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</si>
  <si>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</si>
  <si>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</si>
  <si>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</si>
  <si>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</si>
  <si>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</si>
  <si>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</si>
  <si>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</si>
  <si>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</si>
  <si>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</si>
  <si>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</si>
  <si>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</si>
  <si>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</si>
  <si>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</si>
  <si>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</si>
  <si>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</si>
  <si>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</si>
  <si>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</si>
  <si>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</si>
  <si>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</si>
  <si>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</si>
  <si>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</si>
  <si>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</si>
  <si>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</si>
  <si>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</si>
  <si>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</si>
  <si>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</si>
  <si>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</si>
  <si>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</si>
  <si>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</si>
  <si>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</si>
  <si>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</si>
  <si>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</si>
  <si>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</si>
  <si>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</si>
  <si>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</si>
  <si>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</si>
  <si>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</si>
  <si>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</si>
  <si>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</si>
  <si>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</si>
  <si>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</si>
  <si>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</si>
  <si>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</si>
  <si>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</si>
  <si>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</si>
  <si>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</si>
  <si>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</si>
  <si>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</si>
  <si>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</si>
  <si>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</si>
  <si>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</si>
  <si>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</si>
  <si>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</si>
  <si>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</si>
  <si>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</si>
  <si>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</si>
  <si>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</si>
  <si>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</si>
  <si>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</si>
  <si>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</si>
  <si>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</si>
  <si>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</si>
  <si>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</si>
  <si>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</si>
  <si>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</si>
  <si>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</si>
  <si>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</si>
  <si>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</si>
  <si>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</si>
  <si>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</si>
  <si>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</si>
  <si>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</si>
  <si>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</si>
  <si>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</si>
  <si>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</si>
  <si>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</si>
  <si>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</si>
  <si>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</si>
  <si>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</si>
  <si>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</si>
  <si>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</si>
  <si>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</si>
  <si>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</si>
  <si>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</si>
  <si>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</si>
  <si>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</si>
  <si>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</si>
  <si>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</si>
  <si>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</si>
  <si>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</si>
  <si>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</si>
  <si>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</si>
  <si>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</si>
  <si>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</si>
  <si>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</si>
  <si>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</si>
  <si>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</si>
  <si>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</si>
  <si>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</si>
  <si>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</si>
  <si>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</si>
  <si>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</si>
  <si>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</si>
  <si>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</si>
  <si>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</si>
  <si>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</si>
  <si>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</si>
  <si>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</si>
  <si>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</si>
  <si>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</si>
  <si>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</si>
  <si>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</si>
  <si>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</si>
  <si>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</si>
  <si>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</si>
  <si>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</si>
  <si>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</si>
  <si>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</si>
  <si>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</si>
  <si>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</si>
  <si>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</si>
  <si>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</si>
  <si>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</si>
  <si>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</si>
  <si>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</si>
  <si>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</si>
  <si>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</si>
  <si>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</si>
  <si>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</si>
  <si>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</si>
  <si>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</si>
  <si>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</si>
  <si>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</si>
  <si>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</si>
  <si>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</si>
  <si>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</si>
  <si>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</si>
  <si>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</si>
  <si>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</si>
  <si>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</si>
  <si>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</si>
  <si>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</si>
  <si>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</si>
  <si>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</si>
  <si>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</si>
  <si>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</si>
  <si>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</si>
  <si>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</si>
  <si>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</si>
  <si>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</si>
  <si>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</si>
  <si>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</si>
  <si>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</si>
  <si>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</si>
  <si>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</si>
  <si>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</si>
  <si>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</si>
  <si>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</si>
  <si>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</si>
  <si>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</si>
  <si>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</si>
  <si>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</si>
  <si>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</si>
  <si>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</si>
  <si>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</si>
  <si>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</si>
  <si>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</si>
  <si>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</si>
  <si>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</si>
  <si>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</si>
  <si>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</si>
  <si>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</si>
  <si>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</si>
  <si>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</si>
  <si>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</si>
  <si>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</si>
  <si>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</si>
  <si>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</si>
  <si>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</si>
  <si>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</si>
  <si>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</si>
  <si>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</si>
  <si>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</si>
  <si>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</si>
  <si>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</si>
  <si>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</si>
  <si>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</si>
  <si>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</si>
  <si>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</si>
  <si>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</si>
  <si>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</si>
  <si>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</si>
  <si>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</si>
  <si>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</si>
  <si>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</si>
  <si>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</si>
  <si>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</si>
  <si>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</si>
  <si>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</si>
  <si>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</si>
  <si>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</si>
  <si>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</si>
  <si>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</si>
  <si>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</si>
  <si>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</si>
  <si>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</si>
  <si>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</si>
  <si>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</si>
  <si>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</si>
  <si>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</si>
  <si>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</si>
  <si>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</si>
  <si>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</si>
  <si>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</si>
  <si>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</si>
  <si>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</si>
  <si>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</si>
  <si>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</si>
  <si>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</si>
  <si>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</si>
  <si>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</si>
  <si>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</si>
  <si>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</si>
  <si>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</si>
  <si>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</si>
  <si>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</si>
  <si>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</si>
  <si>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</si>
  <si>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</si>
  <si>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</si>
  <si>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</si>
  <si>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</si>
  <si>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</si>
  <si>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</si>
  <si>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</si>
  <si>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</si>
  <si>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</si>
  <si>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</si>
  <si>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</si>
  <si>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</si>
  <si>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</si>
  <si>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</si>
  <si>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</si>
  <si>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</si>
  <si>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</si>
  <si>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</si>
  <si>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</si>
  <si>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</si>
  <si>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</si>
  <si>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</si>
  <si>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</si>
  <si>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</si>
  <si>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</si>
  <si>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</si>
  <si>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</si>
  <si>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</si>
  <si>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</si>
  <si>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</si>
  <si>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</si>
  <si>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</si>
  <si>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</si>
  <si>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</si>
  <si>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</si>
  <si>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</si>
  <si>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</si>
  <si>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</si>
  <si>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</si>
  <si>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</si>
  <si>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</si>
  <si>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</si>
  <si>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</si>
  <si>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</si>
  <si>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</si>
  <si>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</si>
  <si>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</si>
  <si>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</si>
  <si>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</si>
  <si>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</si>
  <si>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</si>
  <si>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</si>
  <si>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</si>
  <si>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</si>
  <si>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</si>
  <si>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</si>
  <si>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</si>
  <si>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</si>
  <si>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</si>
  <si>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</si>
  <si>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</si>
  <si>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</si>
  <si>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</si>
  <si>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</si>
  <si>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</si>
  <si>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</si>
  <si>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</si>
  <si>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</si>
  <si>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</si>
  <si>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</si>
  <si>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</si>
  <si>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</si>
  <si>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</si>
  <si>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</si>
  <si>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</si>
  <si>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</si>
  <si>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</si>
  <si>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</si>
  <si>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</si>
  <si>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</si>
  <si>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</si>
  <si>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</si>
  <si>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</si>
  <si>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</si>
  <si>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</si>
  <si>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</si>
  <si>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</si>
  <si>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</si>
  <si>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</si>
  <si>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</si>
  <si>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</si>
  <si>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</si>
  <si>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</si>
  <si>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</si>
  <si>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</si>
  <si>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</si>
  <si>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</si>
  <si>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</si>
  <si>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</si>
  <si>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</si>
  <si>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</si>
  <si>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</si>
  <si>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</si>
  <si>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</si>
  <si>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</si>
  <si>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</si>
  <si>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</si>
  <si>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</si>
  <si>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</si>
  <si>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</si>
  <si>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</si>
  <si>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</si>
  <si>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</si>
  <si>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</si>
  <si>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</si>
  <si>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</si>
  <si>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</si>
  <si>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</si>
  <si>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</si>
  <si>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</si>
  <si>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</si>
  <si>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</si>
  <si>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</si>
  <si>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</si>
  <si>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</si>
  <si>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</si>
  <si>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</si>
  <si>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</si>
  <si>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</si>
  <si>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</si>
  <si>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</si>
  <si>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</si>
  <si>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</si>
  <si>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</si>
  <si>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</si>
  <si>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</si>
  <si>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</si>
  <si>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</si>
  <si>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</si>
  <si>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</si>
  <si>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</si>
  <si>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</si>
  <si>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</si>
  <si>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</si>
  <si>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</si>
  <si>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</si>
  <si>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</si>
  <si>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</si>
  <si>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</si>
  <si>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</si>
  <si>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</si>
  <si>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</si>
  <si>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</si>
  <si>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</si>
  <si>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</si>
  <si>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</si>
  <si>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</si>
  <si>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</si>
  <si>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</si>
  <si>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</si>
  <si>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</si>
  <si>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</si>
  <si>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</si>
  <si>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</si>
  <si>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</si>
  <si>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</si>
  <si>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</si>
  <si>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</si>
  <si>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</si>
  <si>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</si>
  <si>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</si>
  <si>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</si>
  <si>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</si>
  <si>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</si>
  <si>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</si>
  <si>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</si>
  <si>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</si>
  <si>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</si>
  <si>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</si>
  <si>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</si>
  <si>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</si>
  <si>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</si>
  <si>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</si>
  <si>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</si>
  <si>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</si>
  <si>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</si>
  <si>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</si>
  <si>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</si>
  <si>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</si>
  <si>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</si>
  <si>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</si>
  <si>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</si>
  <si>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</si>
  <si>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</si>
  <si>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</si>
  <si>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</si>
  <si>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</si>
  <si>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</si>
  <si>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</si>
  <si>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</si>
  <si>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</si>
  <si>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</si>
  <si>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</si>
  <si>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</si>
  <si>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</si>
  <si>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</si>
  <si>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</si>
  <si>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</si>
  <si>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</si>
  <si>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</si>
  <si>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</si>
  <si>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</si>
  <si>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</si>
  <si>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</si>
  <si>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</si>
  <si>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</si>
  <si>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</si>
  <si>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</si>
  <si>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</si>
  <si>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</si>
  <si>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</si>
  <si>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</si>
  <si>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</si>
  <si>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</si>
  <si>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</si>
  <si>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</si>
  <si>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</si>
  <si>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</si>
  <si>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</si>
  <si>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</si>
  <si>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</si>
  <si>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</si>
  <si>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</si>
  <si>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</si>
  <si>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</si>
  <si>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</si>
  <si>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</si>
  <si>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</si>
  <si>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</si>
  <si>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</si>
  <si>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</si>
  <si>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</si>
  <si>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</si>
  <si>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</si>
  <si>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</si>
  <si>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</si>
  <si>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</si>
  <si>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</si>
  <si>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</si>
  <si>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</si>
  <si>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</si>
  <si>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</si>
  <si>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</si>
  <si>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</si>
  <si>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</si>
  <si>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</si>
  <si>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</si>
  <si>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</si>
  <si>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</si>
  <si>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</si>
  <si>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</si>
  <si>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</si>
  <si>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</si>
  <si>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</si>
  <si>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</si>
  <si>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</si>
  <si>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</si>
  <si>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</si>
  <si>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</si>
  <si>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</si>
  <si>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</si>
  <si>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</si>
  <si>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</si>
  <si>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</si>
  <si>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</si>
  <si>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</si>
  <si>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</si>
  <si>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</si>
  <si>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</si>
  <si>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</si>
  <si>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</si>
  <si>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</si>
  <si>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</si>
  <si>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</si>
  <si>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</si>
  <si>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</si>
  <si>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</si>
  <si>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</si>
  <si>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</si>
  <si>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</si>
  <si>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</si>
  <si>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</si>
  <si>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</si>
  <si>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</si>
  <si>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</si>
  <si>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</si>
  <si>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</si>
  <si>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</si>
  <si>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</si>
  <si>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</si>
  <si>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</si>
  <si>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</si>
  <si>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</si>
  <si>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</si>
  <si>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</si>
  <si>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</si>
  <si>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</si>
  <si>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</si>
  <si>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</si>
  <si>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</si>
  <si>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</si>
  <si>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</si>
  <si>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</si>
  <si>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</si>
  <si>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</si>
  <si>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</si>
  <si>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</si>
  <si>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</si>
  <si>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</si>
  <si>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</si>
  <si>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</si>
  <si>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</si>
  <si>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</si>
  <si>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</si>
  <si>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</si>
  <si>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</si>
  <si>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</si>
  <si>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</si>
  <si>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</si>
  <si>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</si>
  <si>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</si>
  <si>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</si>
  <si>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</si>
  <si>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</si>
  <si>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</si>
  <si>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</si>
  <si>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</si>
  <si>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</si>
  <si>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</si>
  <si>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</si>
  <si>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</si>
  <si>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</si>
  <si>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</si>
  <si>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</si>
  <si>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</si>
  <si>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</si>
  <si>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</si>
  <si>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</si>
  <si>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</si>
  <si>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</si>
  <si>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</si>
  <si>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</si>
  <si>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</si>
  <si>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</si>
  <si>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</si>
  <si>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</si>
  <si>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</si>
  <si>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</si>
  <si>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</si>
  <si>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</si>
  <si>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</si>
  <si>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</si>
  <si>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</si>
  <si>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</si>
  <si>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</si>
  <si>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</si>
  <si>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</si>
  <si>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</si>
  <si>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</si>
  <si>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</si>
  <si>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</si>
  <si>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</si>
  <si>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</si>
  <si>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</si>
  <si>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</si>
  <si>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</si>
  <si>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</si>
  <si>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</si>
  <si>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</si>
  <si>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</si>
  <si>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</si>
  <si>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</si>
  <si>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</si>
  <si>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</si>
  <si>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</si>
  <si>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</si>
  <si>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</si>
  <si>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</si>
  <si>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</si>
  <si>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</si>
  <si>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</si>
  <si>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</si>
  <si>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</si>
  <si>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</si>
  <si>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</si>
  <si>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</si>
  <si>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</si>
  <si>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</si>
  <si>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</si>
  <si>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</si>
  <si>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</si>
  <si>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</si>
  <si>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</si>
  <si>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</si>
  <si>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</si>
  <si>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</si>
  <si>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</si>
  <si>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</si>
  <si>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</si>
  <si>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</si>
  <si>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</si>
  <si>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</si>
  <si>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</si>
  <si>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</si>
  <si>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</si>
  <si>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</si>
  <si>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</si>
  <si>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</si>
  <si>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</si>
  <si>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</si>
  <si>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</si>
  <si>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</si>
  <si>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</si>
  <si>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</si>
  <si>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</si>
  <si>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</si>
  <si>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</si>
  <si>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</si>
  <si>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</si>
  <si>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</si>
  <si>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</si>
  <si>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</si>
  <si>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</si>
  <si>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</si>
  <si>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</si>
  <si>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</si>
  <si>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</si>
  <si>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</si>
  <si>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</si>
  <si>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</si>
  <si>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</si>
  <si>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</si>
  <si>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</si>
  <si>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</si>
  <si>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</si>
  <si>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</si>
  <si>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</si>
  <si>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</si>
  <si>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</si>
  <si>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</si>
  <si>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</si>
  <si>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</si>
  <si>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</si>
  <si>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</si>
  <si>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</si>
  <si>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</si>
  <si>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</si>
  <si>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</si>
  <si>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</si>
  <si>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</si>
  <si>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</si>
  <si>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</si>
  <si>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</si>
  <si>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</si>
  <si>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</si>
  <si>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</si>
  <si>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</si>
  <si>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</si>
  <si>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</si>
  <si>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</si>
  <si>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</si>
  <si>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</si>
  <si>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</si>
  <si>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</si>
  <si>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</si>
  <si>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</si>
  <si>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</si>
  <si>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</si>
  <si>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</si>
  <si>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</si>
  <si>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</si>
  <si>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</si>
  <si>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</si>
  <si>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</si>
  <si>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</si>
  <si>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</si>
  <si>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</si>
  <si>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</si>
  <si>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</si>
  <si>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</si>
  <si>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</si>
  <si>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</si>
  <si>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</si>
  <si>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</si>
  <si>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</si>
  <si>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</si>
  <si>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</si>
  <si>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</si>
  <si>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</si>
  <si>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</si>
  <si>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</si>
  <si>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</si>
  <si>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</si>
  <si>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</si>
  <si>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</si>
  <si>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</si>
  <si>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</si>
  <si>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</si>
  <si>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</si>
  <si>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</si>
  <si>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</si>
  <si>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</si>
  <si>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</si>
  <si>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</si>
  <si>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</si>
  <si>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</si>
  <si>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</si>
  <si>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</si>
  <si>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</si>
  <si>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</si>
  <si>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</si>
  <si>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</si>
  <si>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</si>
  <si>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</si>
  <si>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</si>
  <si>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</si>
  <si>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</si>
  <si>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</si>
  <si>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</si>
  <si>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</si>
  <si>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</si>
  <si>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</si>
  <si>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</si>
  <si>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</si>
  <si>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</si>
  <si>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</si>
  <si>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</si>
  <si>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</si>
  <si>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</si>
  <si>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</si>
  <si>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</si>
  <si>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</si>
  <si>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</si>
  <si>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</si>
  <si>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</si>
  <si>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</si>
  <si>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</si>
  <si>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</si>
  <si>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</si>
  <si>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</si>
  <si>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</si>
  <si>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</si>
  <si>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</si>
  <si>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</si>
  <si>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</si>
  <si>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</si>
  <si>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</si>
  <si>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</si>
  <si>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</si>
  <si>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</si>
  <si>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</si>
  <si>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</si>
  <si>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</si>
  <si>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</si>
  <si>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</si>
  <si>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</si>
  <si>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</si>
  <si>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</si>
  <si>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</si>
  <si>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</si>
  <si>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</si>
  <si>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</si>
  <si>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</si>
  <si>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</si>
  <si>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</si>
  <si>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</si>
  <si>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</si>
  <si>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</si>
  <si>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</si>
  <si>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</si>
  <si>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</si>
  <si>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</si>
  <si>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</si>
  <si>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</si>
  <si>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</si>
  <si>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</si>
  <si>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</si>
  <si>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</si>
  <si>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</si>
  <si>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</si>
  <si>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</si>
  <si>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</si>
  <si>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</si>
  <si>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</si>
  <si>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</si>
  <si>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</si>
  <si>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</si>
  <si>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</si>
  <si>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</si>
  <si>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</si>
  <si>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</si>
  <si>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</si>
  <si>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</si>
  <si>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</si>
  <si>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</si>
  <si>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</si>
  <si>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</si>
  <si>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</si>
  <si>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</si>
  <si>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</si>
  <si>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</si>
  <si>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</si>
  <si>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</si>
  <si>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</si>
  <si>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</si>
  <si>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</si>
  <si>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</si>
  <si>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</si>
  <si>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</si>
  <si>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</si>
  <si>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</si>
  <si>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</si>
  <si>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</si>
  <si>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</si>
  <si>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</si>
  <si>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</si>
  <si>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</si>
  <si>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</si>
  <si>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</si>
  <si>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</si>
  <si>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</si>
  <si>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</si>
  <si>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</si>
  <si>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</si>
  <si>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</si>
  <si>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</si>
  <si>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</si>
  <si>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</si>
  <si>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</si>
  <si>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</si>
  <si>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</si>
  <si>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</si>
  <si>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</si>
  <si>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</si>
  <si>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</si>
  <si>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</si>
  <si>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</si>
  <si>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</si>
  <si>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</si>
  <si>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</si>
  <si>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</si>
  <si>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</si>
  <si>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</si>
  <si>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</si>
  <si>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</si>
  <si>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</si>
  <si>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</si>
  <si>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</si>
  <si>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</si>
  <si>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</si>
  <si>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</si>
  <si>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</si>
  <si>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</si>
  <si>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</si>
  <si>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</si>
  <si>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</si>
  <si>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</si>
  <si>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</si>
  <si>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</si>
  <si>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</si>
  <si>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</si>
  <si>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</si>
  <si>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</si>
  <si>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</si>
  <si>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</si>
  <si>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</si>
  <si>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</si>
  <si>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</si>
  <si>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</si>
  <si>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</si>
  <si>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</si>
  <si>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</si>
  <si>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</si>
  <si>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</si>
  <si>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</si>
  <si>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</si>
  <si>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</si>
  <si>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</si>
  <si>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</si>
  <si>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</si>
  <si>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</si>
  <si>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</si>
  <si>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</si>
  <si>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</si>
  <si>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</si>
  <si>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</si>
  <si>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</si>
  <si>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</si>
  <si>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</si>
  <si>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</si>
  <si>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</si>
  <si>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</si>
  <si>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</si>
  <si>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</si>
  <si>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</si>
  <si>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</si>
  <si>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</si>
  <si>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</si>
  <si>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</si>
  <si>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</si>
  <si>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</si>
  <si>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</si>
  <si>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</si>
  <si>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</si>
  <si>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</si>
  <si>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</si>
  <si>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</si>
  <si>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</si>
  <si>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</si>
  <si>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</si>
  <si>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</si>
  <si>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</si>
  <si>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</si>
  <si>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</si>
  <si>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</si>
  <si>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</si>
  <si>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</si>
  <si>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</si>
  <si>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</si>
  <si>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</si>
  <si>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</si>
  <si>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</si>
  <si>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</si>
  <si>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</si>
  <si>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</si>
  <si>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</si>
  <si>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</si>
  <si>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</si>
  <si>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</si>
  <si>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</si>
  <si>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</si>
  <si>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</si>
  <si>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</si>
  <si>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</si>
  <si>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</si>
  <si>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</si>
  <si>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</si>
  <si>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</si>
  <si>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</si>
  <si>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</si>
  <si>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</si>
  <si>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</si>
  <si>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</si>
  <si>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</si>
  <si>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</si>
  <si>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</si>
  <si>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</si>
  <si>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</si>
  <si>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</si>
  <si>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</si>
  <si>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</si>
  <si>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</si>
  <si>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</si>
  <si>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</si>
  <si>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</si>
  <si>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</si>
  <si>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</si>
  <si>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</si>
  <si>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</si>
  <si>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</si>
  <si>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</si>
  <si>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</si>
  <si>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</si>
  <si>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</si>
  <si>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</si>
  <si>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</si>
  <si>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</si>
  <si>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</si>
  <si>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</si>
  <si>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</si>
  <si>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</si>
  <si>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</si>
  <si>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</si>
  <si>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</si>
  <si>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</si>
  <si>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</si>
  <si>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</si>
  <si>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</si>
  <si>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</si>
  <si>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</si>
  <si>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</si>
  <si>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</si>
  <si>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</si>
  <si>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</si>
  <si>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</si>
  <si>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</si>
  <si>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</si>
  <si>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</si>
  <si>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</si>
  <si>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</si>
  <si>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</si>
  <si>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</si>
  <si>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</si>
  <si>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</si>
  <si>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</si>
  <si>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</si>
  <si>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</si>
  <si>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</si>
  <si>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</si>
  <si>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</si>
  <si>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</si>
  <si>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</si>
  <si>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</si>
  <si>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</si>
  <si>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</si>
  <si>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</si>
  <si>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</si>
  <si>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</si>
  <si>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</si>
  <si>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</si>
  <si>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</si>
  <si>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</si>
  <si>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</si>
  <si>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</si>
  <si>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</si>
  <si>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</si>
  <si>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</si>
  <si>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</si>
  <si>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</si>
  <si>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</si>
  <si>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</si>
  <si>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</si>
  <si>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</si>
  <si>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</si>
  <si>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</si>
  <si>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</si>
  <si>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</si>
  <si>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</si>
  <si>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</si>
  <si>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</si>
  <si>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</si>
  <si>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</si>
  <si>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</si>
  <si>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</si>
  <si>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</si>
  <si>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</si>
  <si>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</si>
  <si>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</si>
  <si>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</si>
  <si>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</si>
  <si>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</si>
  <si>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</si>
  <si>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</si>
  <si>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</si>
  <si>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</si>
  <si>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</si>
  <si>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</si>
  <si>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</si>
  <si>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</si>
  <si>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</si>
  <si>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</si>
  <si>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</si>
  <si>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</si>
  <si>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</si>
  <si>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</si>
  <si>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</si>
  <si>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</si>
  <si>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</si>
  <si>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</si>
  <si>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</si>
  <si>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</si>
  <si>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</si>
  <si>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</si>
  <si>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</si>
  <si>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</si>
  <si>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</si>
  <si>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</si>
  <si>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</si>
  <si>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</si>
  <si>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</si>
  <si>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</si>
  <si>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</si>
  <si>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</si>
  <si>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</si>
  <si>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</si>
  <si>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</si>
  <si>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</si>
  <si>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</si>
  <si>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</si>
  <si>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</si>
  <si>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</si>
  <si>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</si>
  <si>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</si>
  <si>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</si>
  <si>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</si>
  <si>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</si>
  <si>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</si>
  <si>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</si>
  <si>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</si>
  <si>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</si>
  <si>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</si>
  <si>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</si>
  <si>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</si>
  <si>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</si>
  <si>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</si>
  <si>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</si>
  <si>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</si>
  <si>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</si>
  <si>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</si>
  <si>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</si>
  <si>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</si>
  <si>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</si>
  <si>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</si>
  <si>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</si>
  <si>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</si>
  <si>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</si>
  <si>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</si>
  <si>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</si>
  <si>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</si>
  <si>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</si>
  <si>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</si>
  <si>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</si>
  <si>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</si>
  <si>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</si>
  <si>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</si>
  <si>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</si>
  <si>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</si>
  <si>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</si>
  <si>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</si>
  <si>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</si>
  <si>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</si>
  <si>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</si>
  <si>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</si>
  <si>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</si>
  <si>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</si>
  <si>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</si>
  <si>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</si>
  <si>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</si>
  <si>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</si>
  <si>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</si>
  <si>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</si>
  <si>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</si>
  <si>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</si>
  <si>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</si>
  <si>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</si>
  <si>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</si>
  <si>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</si>
  <si>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</si>
  <si>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</si>
  <si>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</si>
  <si>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</si>
  <si>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</si>
  <si>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</si>
  <si>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</si>
  <si>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</si>
  <si>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</si>
  <si>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</si>
  <si>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</si>
  <si>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</si>
  <si>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</si>
  <si>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</si>
  <si>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</si>
  <si>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</si>
  <si>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</si>
  <si>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</si>
  <si>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</si>
  <si>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</si>
  <si>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</si>
  <si>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</si>
  <si>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</si>
  <si>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</si>
  <si>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</si>
  <si>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</si>
  <si>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</si>
  <si>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</si>
  <si>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</si>
  <si>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</si>
  <si>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</si>
  <si>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</si>
  <si>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</si>
  <si>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</si>
  <si>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</si>
  <si>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</si>
  <si>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</si>
  <si>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</si>
  <si>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</si>
  <si>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</si>
  <si>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</si>
  <si>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</si>
  <si>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</si>
  <si>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</si>
  <si>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</si>
  <si>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</si>
  <si>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</si>
  <si>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</si>
  <si>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</si>
  <si>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</si>
  <si>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</si>
  <si>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</si>
  <si>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</si>
  <si>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</si>
  <si>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</si>
  <si>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</si>
  <si>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</si>
  <si>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</si>
  <si>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</si>
  <si>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</si>
  <si>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</si>
  <si>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</si>
  <si>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</si>
  <si>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</si>
  <si>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</si>
  <si>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</si>
  <si>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</si>
  <si>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</si>
  <si>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</si>
  <si>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</si>
  <si>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</si>
  <si>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</si>
  <si>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</si>
  <si>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</si>
  <si>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</si>
  <si>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</si>
  <si>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</si>
  <si>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</si>
  <si>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</si>
  <si>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</si>
  <si>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</si>
  <si>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</si>
  <si>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</si>
  <si>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</si>
  <si>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</si>
  <si>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</si>
  <si>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</si>
  <si>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</si>
  <si>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</si>
  <si>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</si>
  <si>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</si>
  <si>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</si>
  <si>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</si>
  <si>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</si>
  <si>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</si>
  <si>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</si>
  <si>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</si>
  <si>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</si>
  <si>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</si>
  <si>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</si>
  <si>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</si>
  <si>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</si>
  <si>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</si>
  <si>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</si>
  <si>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</si>
  <si>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</si>
  <si>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</si>
  <si>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</si>
  <si>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</si>
  <si>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</si>
  <si>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</si>
  <si>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</si>
  <si>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</si>
  <si>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</si>
  <si>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</si>
  <si>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</si>
  <si>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</si>
  <si>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</si>
  <si>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</si>
  <si>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</si>
  <si>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</si>
  <si>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</si>
  <si>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</si>
  <si>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</si>
  <si>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</si>
  <si>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</si>
  <si>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</si>
  <si>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</si>
  <si>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</si>
  <si>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</si>
  <si>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</si>
  <si>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</si>
  <si>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</si>
  <si>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</si>
  <si>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</si>
  <si>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</si>
  <si>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</si>
  <si>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</si>
  <si>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</si>
  <si>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</si>
  <si>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</si>
  <si>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</si>
  <si>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</si>
  <si>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</si>
  <si>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</si>
  <si>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</si>
  <si>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</si>
  <si>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</si>
  <si>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</si>
  <si>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</si>
  <si>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</si>
  <si>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</si>
  <si>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</si>
  <si>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</si>
  <si>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</si>
  <si>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</si>
  <si>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</si>
  <si>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</si>
  <si>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</si>
  <si>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</si>
  <si>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</si>
  <si>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</si>
  <si>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</si>
  <si>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</si>
  <si>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</si>
  <si>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</si>
  <si>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</si>
  <si>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</si>
  <si>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</si>
  <si>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</si>
  <si>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</si>
  <si>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</si>
  <si>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</si>
  <si>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</si>
  <si>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</si>
  <si>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</si>
  <si>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</si>
  <si>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</si>
  <si>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</si>
  <si>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</si>
  <si>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</si>
  <si>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</si>
  <si>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</si>
  <si>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</si>
  <si>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</si>
  <si>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</si>
  <si>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</si>
  <si>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</si>
  <si>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</si>
  <si>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</si>
  <si>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</si>
  <si>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</si>
  <si>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</si>
  <si>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</si>
  <si>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</si>
  <si>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</si>
  <si>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</si>
  <si>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</si>
  <si>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</si>
  <si>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</si>
  <si>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</si>
  <si>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</si>
  <si>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</si>
  <si>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</si>
  <si>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</si>
  <si>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</si>
  <si>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</si>
  <si>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</si>
  <si>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</si>
  <si>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</si>
  <si>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</si>
  <si>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</si>
  <si>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</si>
  <si>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</si>
  <si>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</si>
  <si>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</si>
  <si>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</si>
  <si>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</si>
  <si>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</si>
  <si>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</si>
  <si>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</si>
  <si>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</si>
  <si>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</si>
  <si>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</si>
  <si>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</si>
  <si>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</si>
  <si>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</si>
  <si>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</si>
  <si>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</si>
  <si>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</si>
  <si>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</si>
  <si>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</si>
  <si>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</si>
  <si>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</si>
  <si>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</si>
  <si>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</si>
  <si>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</si>
  <si>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</si>
  <si>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</si>
  <si>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</si>
  <si>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</si>
  <si>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</si>
  <si>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</si>
  <si>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</si>
  <si>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</si>
  <si>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</si>
  <si>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</si>
  <si>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</si>
  <si>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</si>
  <si>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</si>
  <si>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</si>
  <si>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</si>
  <si>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</si>
  <si>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</si>
  <si>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</si>
  <si>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</si>
  <si>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</si>
  <si>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</si>
  <si>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</si>
  <si>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</si>
  <si>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</si>
  <si>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</si>
  <si>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</si>
  <si>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</si>
  <si>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</si>
  <si>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</si>
  <si>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</si>
  <si>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</si>
  <si>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</si>
  <si>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</si>
  <si>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</si>
  <si>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</si>
  <si>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</si>
  <si>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</si>
  <si>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</si>
  <si>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</si>
  <si>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</si>
  <si>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</si>
  <si>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</si>
  <si>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</si>
  <si>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</si>
  <si>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</si>
  <si>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</si>
  <si>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</si>
  <si>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</si>
  <si>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</si>
  <si>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</si>
  <si>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</si>
  <si>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</si>
  <si>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</si>
  <si>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</si>
  <si>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</si>
  <si>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</si>
  <si>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</si>
  <si>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</si>
  <si>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</si>
  <si>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</si>
  <si>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</si>
  <si>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</si>
  <si>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</si>
  <si>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</si>
  <si>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</si>
  <si>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</si>
  <si>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</si>
  <si>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</si>
  <si>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</si>
  <si>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</si>
  <si>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</si>
  <si>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</si>
  <si>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</si>
  <si>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</si>
  <si>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</si>
  <si>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</si>
  <si>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</si>
  <si>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</si>
  <si>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</si>
  <si>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</si>
  <si>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</si>
  <si>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</si>
  <si>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</si>
  <si>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</si>
  <si>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</si>
  <si>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</si>
  <si>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</si>
  <si>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</si>
  <si>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</si>
  <si>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</si>
  <si>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</si>
  <si>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</si>
  <si>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</si>
  <si>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</si>
  <si>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</si>
  <si>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</si>
  <si>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</si>
  <si>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</si>
  <si>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</si>
  <si>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</si>
  <si>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</si>
  <si>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</si>
  <si>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</si>
  <si>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</si>
  <si>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</si>
  <si>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</si>
  <si>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</si>
  <si>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</si>
  <si>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</si>
  <si>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</si>
  <si>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</si>
  <si>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</si>
  <si>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</si>
  <si>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</si>
  <si>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</si>
  <si>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</si>
  <si>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</si>
  <si>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</si>
  <si>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</si>
  <si>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</si>
  <si>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</si>
  <si>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</si>
  <si>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</si>
  <si>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</si>
  <si>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</si>
  <si>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</si>
  <si>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</si>
  <si>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</si>
  <si>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</si>
  <si>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</si>
  <si>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</si>
  <si>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</si>
  <si>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</si>
  <si>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</si>
  <si>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</si>
  <si>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</si>
  <si>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</si>
  <si>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</si>
  <si>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</si>
  <si>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</si>
  <si>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</si>
  <si>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</si>
  <si>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</si>
  <si>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</si>
  <si>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</si>
  <si>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</si>
  <si>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</si>
  <si>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</si>
  <si>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</si>
  <si>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</si>
  <si>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</si>
  <si>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</si>
  <si>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</si>
  <si>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</si>
  <si>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</si>
  <si>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</si>
  <si>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</si>
  <si>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</si>
  <si>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</si>
  <si>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</si>
  <si>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</si>
  <si>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</si>
  <si>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</si>
  <si>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</si>
  <si>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</si>
  <si>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</si>
  <si>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</si>
  <si>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</si>
  <si>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</si>
  <si>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</si>
  <si>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</si>
  <si>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</si>
  <si>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</si>
  <si>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</si>
  <si>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</si>
  <si>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</si>
  <si>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</si>
  <si>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</si>
  <si>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</si>
  <si>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</si>
  <si>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</si>
  <si>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</si>
  <si>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</si>
  <si>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</si>
  <si>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</si>
  <si>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</si>
  <si>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</si>
  <si>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</si>
  <si>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</si>
  <si>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</si>
  <si>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</si>
  <si>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</si>
  <si>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</si>
  <si>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</si>
  <si>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</si>
  <si>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</si>
  <si>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</si>
  <si>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</si>
  <si>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</si>
  <si>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</si>
  <si>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</si>
  <si>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</si>
  <si>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</si>
  <si>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</si>
  <si>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</si>
  <si>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</si>
  <si>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</si>
  <si>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</si>
  <si>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</si>
  <si>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</si>
  <si>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</si>
  <si>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</si>
  <si>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</si>
  <si>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</si>
  <si>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</si>
  <si>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</si>
  <si>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</si>
  <si>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</si>
  <si>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</si>
  <si>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</si>
  <si>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</si>
  <si>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</si>
  <si>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</si>
  <si>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</si>
  <si>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</si>
  <si>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</si>
  <si>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</si>
  <si>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</si>
  <si>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</si>
  <si>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</si>
  <si>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</si>
  <si>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</si>
  <si>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</si>
  <si>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</si>
  <si>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</si>
  <si>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</si>
  <si>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</si>
  <si>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</si>
  <si>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</si>
  <si>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</si>
  <si>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</si>
  <si>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</si>
  <si>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</si>
  <si>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</si>
  <si>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</si>
  <si>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</si>
  <si>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</si>
  <si>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</si>
  <si>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</si>
  <si>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</si>
  <si>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</si>
  <si>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</si>
  <si>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</si>
  <si>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</si>
  <si>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</si>
  <si>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</si>
  <si>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</si>
  <si>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</si>
  <si>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</si>
  <si>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</si>
  <si>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</si>
  <si>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</si>
  <si>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</si>
  <si>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</si>
  <si>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</si>
  <si>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</si>
  <si>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</si>
  <si>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</si>
  <si>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</si>
  <si>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</si>
  <si>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</si>
  <si>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</si>
  <si>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</si>
  <si>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</si>
  <si>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</si>
  <si>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</si>
  <si>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</si>
  <si>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</si>
  <si>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</si>
  <si>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</si>
  <si>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</si>
  <si>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</si>
  <si>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</si>
  <si>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</si>
  <si>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</si>
  <si>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</si>
  <si>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</si>
  <si>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</si>
  <si>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</si>
  <si>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</si>
  <si>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</si>
  <si>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</si>
  <si>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</si>
  <si>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</si>
  <si>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</si>
  <si>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</si>
  <si>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</si>
  <si>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</si>
  <si>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</si>
  <si>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</si>
  <si>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</si>
  <si>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</si>
  <si>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</si>
  <si>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</si>
  <si>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</si>
  <si>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</si>
  <si>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</si>
  <si>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</si>
  <si>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</si>
  <si>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</si>
  <si>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</si>
  <si>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</si>
  <si>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</si>
  <si>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</si>
  <si>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</si>
  <si>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</si>
  <si>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</si>
  <si>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</si>
  <si>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</si>
  <si>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</si>
  <si>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</si>
  <si>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</si>
  <si>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</si>
  <si>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</si>
  <si>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</si>
  <si>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</si>
  <si>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</si>
  <si>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</si>
  <si>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</si>
  <si>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</si>
  <si>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</si>
  <si>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</si>
  <si>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</si>
  <si>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</si>
  <si>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</si>
  <si>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</si>
  <si>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</si>
  <si>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</si>
  <si>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</si>
  <si>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</si>
  <si>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</si>
  <si>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</si>
  <si>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</si>
  <si>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</si>
  <si>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</si>
  <si>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</si>
  <si>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</si>
  <si>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</si>
  <si>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</si>
  <si>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</si>
  <si>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</si>
  <si>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</si>
  <si>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</si>
  <si>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</si>
  <si>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</si>
  <si>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</si>
  <si>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</si>
  <si>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</si>
  <si>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</si>
  <si>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</si>
  <si>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</si>
  <si>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</si>
  <si>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</si>
  <si>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</si>
  <si>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</si>
  <si>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</si>
  <si>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</si>
  <si>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</si>
  <si>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</si>
  <si>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</si>
  <si>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</si>
  <si>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</si>
  <si>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</si>
  <si>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</si>
  <si>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</si>
  <si>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</si>
  <si>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</si>
  <si>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</si>
  <si>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</si>
  <si>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</si>
  <si>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</si>
  <si>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</si>
  <si>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</si>
  <si>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</si>
  <si>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</si>
  <si>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</si>
  <si>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</si>
  <si>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</si>
  <si>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</si>
  <si>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</si>
  <si>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</si>
  <si>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</si>
  <si>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</si>
  <si>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</si>
  <si>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</si>
  <si>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</si>
  <si>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</si>
  <si>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</si>
  <si>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</si>
  <si>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</si>
  <si>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</si>
  <si>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</si>
  <si>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</si>
  <si>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</si>
  <si>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</si>
  <si>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</si>
  <si>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</si>
  <si>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</si>
  <si>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</si>
  <si>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</si>
  <si>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</si>
  <si>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</si>
  <si>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</si>
  <si>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</si>
  <si>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</si>
  <si>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</si>
  <si>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</si>
  <si>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</si>
  <si>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</si>
  <si>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</si>
  <si>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</si>
  <si>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</si>
  <si>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</si>
  <si>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</si>
  <si>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</si>
  <si>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</si>
  <si>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</si>
  <si>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</si>
  <si>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</si>
  <si>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</si>
  <si>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</si>
  <si>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</si>
  <si>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</si>
  <si>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</si>
  <si>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</si>
  <si>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</si>
  <si>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</si>
  <si>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</si>
  <si>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</si>
  <si>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</si>
  <si>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</si>
  <si>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</si>
  <si>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</si>
  <si>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</si>
  <si>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</si>
  <si>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</si>
  <si>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</si>
  <si>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</si>
  <si>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</si>
  <si>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</si>
  <si>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</si>
  <si>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</si>
  <si>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</si>
  <si>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</si>
  <si>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</si>
  <si>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</si>
  <si>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</si>
  <si>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</si>
  <si>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</si>
  <si>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</si>
  <si>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</si>
  <si>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</si>
  <si>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</si>
  <si>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</si>
  <si>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</si>
  <si>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</si>
  <si>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</si>
  <si>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</si>
  <si>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</si>
  <si>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</si>
  <si>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</si>
  <si>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</si>
  <si>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</si>
  <si>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</si>
  <si>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</si>
  <si>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</si>
  <si>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</si>
  <si>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</si>
  <si>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</si>
  <si>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</si>
  <si>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</si>
  <si>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</si>
  <si>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</si>
  <si>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</si>
  <si>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</si>
  <si>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</si>
  <si>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</si>
  <si>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</si>
  <si>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</si>
  <si>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</si>
  <si>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</si>
  <si>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</si>
  <si>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</si>
  <si>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</si>
  <si>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</si>
  <si>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</si>
  <si>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</si>
  <si>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</si>
  <si>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</si>
  <si>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</si>
  <si>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</si>
  <si>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</si>
  <si>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</si>
  <si>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</si>
  <si>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</si>
  <si>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</si>
  <si>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</si>
  <si>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</si>
  <si>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</si>
  <si>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</si>
  <si>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</si>
  <si>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</si>
  <si>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</si>
  <si>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</si>
  <si>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</si>
  <si>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</si>
  <si>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</si>
  <si>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</si>
  <si>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</si>
  <si>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</si>
  <si>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</si>
  <si>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</si>
  <si>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</si>
  <si>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</si>
  <si>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</si>
  <si>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</si>
  <si>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</si>
  <si>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</si>
  <si>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</si>
  <si>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</si>
  <si>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</si>
  <si>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</si>
  <si>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</si>
  <si>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</si>
  <si>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</si>
  <si>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</si>
  <si>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</si>
  <si>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</si>
  <si>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</si>
  <si>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</si>
  <si>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</si>
  <si>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</si>
  <si>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</si>
  <si>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</si>
  <si>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</si>
  <si>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</si>
  <si>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</si>
  <si>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</si>
  <si>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</si>
  <si>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</si>
  <si>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</si>
  <si>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</si>
  <si>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</si>
  <si>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</si>
  <si>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</si>
  <si>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</si>
  <si>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</si>
  <si>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</si>
  <si>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</si>
  <si>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</si>
  <si>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</si>
  <si>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</si>
  <si>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</si>
  <si>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</si>
  <si>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</si>
  <si>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</si>
  <si>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</si>
  <si>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</si>
  <si>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</si>
  <si>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</si>
  <si>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</si>
  <si>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</si>
  <si>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</si>
  <si>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</si>
  <si>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</si>
  <si>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</si>
  <si>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</si>
  <si>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</si>
  <si>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</si>
  <si>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</si>
  <si>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</si>
  <si>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</si>
  <si>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</si>
  <si>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</si>
  <si>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</si>
  <si>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</si>
  <si>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</si>
  <si>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</si>
  <si>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</si>
  <si>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</si>
  <si>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</si>
  <si>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</si>
  <si>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</si>
  <si>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</si>
  <si>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</si>
  <si>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</si>
  <si>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</si>
  <si>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</si>
  <si>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</si>
  <si>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</si>
  <si>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</si>
  <si>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</si>
  <si>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</si>
  <si>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</si>
  <si>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</si>
  <si>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</si>
  <si>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</si>
  <si>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</si>
  <si>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</si>
  <si>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</si>
  <si>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</si>
  <si>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</si>
  <si>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</si>
  <si>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</si>
  <si>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</si>
  <si>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</si>
  <si>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</si>
  <si>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</si>
  <si>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</si>
  <si>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</si>
  <si>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</si>
  <si>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</si>
  <si>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</si>
  <si>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</si>
  <si>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</si>
  <si>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</si>
  <si>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</si>
  <si>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</si>
  <si>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</si>
  <si>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</si>
  <si>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</si>
  <si>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</si>
  <si>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</si>
  <si>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</si>
  <si>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</si>
  <si>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</si>
  <si>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</si>
  <si>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</si>
  <si>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</si>
  <si>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</si>
  <si>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</si>
  <si>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</si>
  <si>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</si>
  <si>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</si>
  <si>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</si>
  <si>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</si>
  <si>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</si>
  <si>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</si>
  <si>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</si>
  <si>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</si>
  <si>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</si>
  <si>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</si>
  <si>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</si>
  <si>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</si>
  <si>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</si>
  <si>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</si>
  <si>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</si>
  <si>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</si>
  <si>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</si>
  <si>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</si>
  <si>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</si>
  <si>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</si>
  <si>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</si>
  <si>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</si>
  <si>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</si>
  <si>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</si>
  <si>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</si>
  <si>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</si>
  <si>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</si>
  <si>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</si>
  <si>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</si>
  <si>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</si>
  <si>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</si>
  <si>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</si>
  <si>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</si>
  <si>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</si>
  <si>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</si>
  <si>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</si>
  <si>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</si>
  <si>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</si>
  <si>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</si>
  <si>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</si>
  <si>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</si>
  <si>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</si>
  <si>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</si>
  <si>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</si>
  <si>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</si>
  <si>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</si>
  <si>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</si>
  <si>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</si>
  <si>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</si>
  <si>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</si>
  <si>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</si>
  <si>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</si>
  <si>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</si>
  <si>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</si>
  <si>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</si>
  <si>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</si>
  <si>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</si>
  <si>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</si>
  <si>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</si>
  <si>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</si>
  <si>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</si>
  <si>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</si>
  <si>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</si>
  <si>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</si>
  <si>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</si>
  <si>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</si>
  <si>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</si>
  <si>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</si>
  <si>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</si>
  <si>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</si>
  <si>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</si>
  <si>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</si>
  <si>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</si>
  <si>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</si>
  <si>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</si>
  <si>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</si>
  <si>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</si>
  <si>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</si>
  <si>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</si>
  <si>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</si>
  <si>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</si>
  <si>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</si>
  <si>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</si>
  <si>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</si>
  <si>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</si>
  <si>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</si>
  <si>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</si>
  <si>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</si>
  <si>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</si>
  <si>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</si>
  <si>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</si>
  <si>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</si>
  <si>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</si>
  <si>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</si>
  <si>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</si>
  <si>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</si>
  <si>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</si>
  <si>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</si>
  <si>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</si>
  <si>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</si>
  <si>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</si>
  <si>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</si>
  <si>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</si>
  <si>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</si>
  <si>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</si>
  <si>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</si>
  <si>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</si>
  <si>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</si>
  <si>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</si>
  <si>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</si>
  <si>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</si>
  <si>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</si>
  <si>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</si>
  <si>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</si>
  <si>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</si>
  <si>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</si>
  <si>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</si>
  <si>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</si>
  <si>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</si>
  <si>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</si>
  <si>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</si>
  <si>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</si>
  <si>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</si>
  <si>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</si>
  <si>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</si>
  <si>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</si>
  <si>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</si>
  <si>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</si>
  <si>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</si>
  <si>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</si>
  <si>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</si>
  <si>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</si>
  <si>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</si>
  <si>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</si>
  <si>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</si>
  <si>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</si>
  <si>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</si>
  <si>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</si>
  <si>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</si>
  <si>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</si>
  <si>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</si>
  <si>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</si>
  <si>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</si>
  <si>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</si>
  <si>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</si>
  <si>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</si>
  <si>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</si>
  <si>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</si>
  <si>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</si>
  <si>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</si>
  <si>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</si>
  <si>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</si>
  <si>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</si>
  <si>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</si>
  <si>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</si>
  <si>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</si>
  <si>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</si>
  <si>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</si>
  <si>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</si>
  <si>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</si>
  <si>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</si>
  <si>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</si>
  <si>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</si>
  <si>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</si>
  <si>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</si>
  <si>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</si>
  <si>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</si>
  <si>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</si>
  <si>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</si>
  <si>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</si>
  <si>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</si>
  <si>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</si>
  <si>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</si>
  <si>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</si>
  <si>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</si>
  <si>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</si>
  <si>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</si>
  <si>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</si>
  <si>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</si>
  <si>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</si>
  <si>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</si>
  <si>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</si>
  <si>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</si>
  <si>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</si>
  <si>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</si>
  <si>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</si>
  <si>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</si>
  <si>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</si>
  <si>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</si>
  <si>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</si>
  <si>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</si>
  <si>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</si>
  <si>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</si>
  <si>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</si>
  <si>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</si>
  <si>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</si>
  <si>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</si>
  <si>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</si>
  <si>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</si>
  <si>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</si>
  <si>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</si>
  <si>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</si>
  <si>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</si>
  <si>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</si>
  <si>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</si>
  <si>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</si>
  <si>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</si>
  <si>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</si>
  <si>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</si>
  <si>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</si>
  <si>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</si>
  <si>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</si>
  <si>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</si>
  <si>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</si>
  <si>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</si>
  <si>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</si>
  <si>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</si>
  <si>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</si>
  <si>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</si>
  <si>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</si>
  <si>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</si>
  <si>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</si>
  <si>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</si>
  <si>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</si>
  <si>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</si>
  <si>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</si>
  <si>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</si>
  <si>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</si>
  <si>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</si>
  <si>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</si>
  <si>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</si>
  <si>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</si>
  <si>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</si>
  <si>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</si>
  <si>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</si>
  <si>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</si>
  <si>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</si>
  <si>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</si>
  <si>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</si>
  <si>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</si>
  <si>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</si>
  <si>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</si>
  <si>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</si>
  <si>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</si>
  <si>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</si>
  <si>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</si>
  <si>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</si>
  <si>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</si>
  <si>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</si>
  <si>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</si>
  <si>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</si>
  <si>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</si>
  <si>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</si>
  <si>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</si>
  <si>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</si>
  <si>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</si>
  <si>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</si>
  <si>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</si>
  <si>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</si>
  <si>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</si>
  <si>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</si>
  <si>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</si>
  <si>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</si>
  <si>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</si>
  <si>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</si>
  <si>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</si>
  <si>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</si>
  <si>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</si>
  <si>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</si>
  <si>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</si>
  <si>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</si>
  <si>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</si>
  <si>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</si>
  <si>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</si>
  <si>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</si>
  <si>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</si>
  <si>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</si>
  <si>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</si>
  <si>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</si>
  <si>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</si>
  <si>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</si>
  <si>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</si>
  <si>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</si>
  <si>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</si>
  <si>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</si>
  <si>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</si>
  <si>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</si>
  <si>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</si>
  <si>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</si>
  <si>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</si>
  <si>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</si>
  <si>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</si>
  <si>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</si>
  <si>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</si>
  <si>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</si>
  <si>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</si>
  <si>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</si>
  <si>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</si>
  <si>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</si>
  <si>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</si>
  <si>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</si>
  <si>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</si>
  <si>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</si>
  <si>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</si>
  <si>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</si>
  <si>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</si>
  <si>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</si>
  <si>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</si>
  <si>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</si>
  <si>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</si>
  <si>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</si>
  <si>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</si>
  <si>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</si>
  <si>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</si>
  <si>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</si>
  <si>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</si>
  <si>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</si>
  <si>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</si>
  <si>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</si>
  <si>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</si>
  <si>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</si>
  <si>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</si>
  <si>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</si>
  <si>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</si>
  <si>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</si>
  <si>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</si>
  <si>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</si>
  <si>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</si>
  <si>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</si>
  <si>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</si>
  <si>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</si>
  <si>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</si>
  <si>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</si>
  <si>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</si>
  <si>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</si>
  <si>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</si>
  <si>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</si>
  <si>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</si>
  <si>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</si>
  <si>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</si>
  <si>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</si>
  <si>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</si>
  <si>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</si>
  <si>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</si>
  <si>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</si>
  <si>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</si>
  <si>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</si>
  <si>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</si>
  <si>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</si>
  <si>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</si>
  <si>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</si>
  <si>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</si>
  <si>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</si>
  <si>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</si>
  <si>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</si>
  <si>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</si>
  <si>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</si>
  <si>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</si>
  <si>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</si>
  <si>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</si>
  <si>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</si>
  <si>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</si>
  <si>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</si>
  <si>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</si>
  <si>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</si>
  <si>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</si>
  <si>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</si>
  <si>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</si>
  <si>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</si>
  <si>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</si>
  <si>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</si>
  <si>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</si>
  <si>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</si>
  <si>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</si>
  <si>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</si>
  <si>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</si>
  <si>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</si>
  <si>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</si>
  <si>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</si>
  <si>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</si>
  <si>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</si>
  <si>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</si>
  <si>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</si>
  <si>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</si>
  <si>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</si>
  <si>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</si>
  <si>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</si>
  <si>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</si>
  <si>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</si>
  <si>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</si>
  <si>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</si>
  <si>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</si>
  <si>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</si>
  <si>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</si>
  <si>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</si>
  <si>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</si>
  <si>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</si>
  <si>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</si>
  <si>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</si>
  <si>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</si>
  <si>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</si>
  <si>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</si>
  <si>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</si>
  <si>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</si>
  <si>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</si>
  <si>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</si>
  <si>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</si>
  <si>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</si>
  <si>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</si>
  <si>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</si>
  <si>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</si>
  <si>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</si>
  <si>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</si>
  <si>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</si>
  <si>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</si>
  <si>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</si>
  <si>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</si>
  <si>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</si>
  <si>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</si>
  <si>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</si>
  <si>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</si>
  <si>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</si>
  <si>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</si>
  <si>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</si>
  <si>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</si>
  <si>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</si>
  <si>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</si>
  <si>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</si>
  <si>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</si>
  <si>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</si>
  <si>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</si>
  <si>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</si>
  <si>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</si>
  <si>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</si>
  <si>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</si>
  <si>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</si>
  <si>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</si>
  <si>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</si>
  <si>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</si>
  <si>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</si>
  <si>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</si>
  <si>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</si>
  <si>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</si>
  <si>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</si>
  <si>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</si>
  <si>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</si>
  <si>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</si>
  <si>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</si>
  <si>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</si>
  <si>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</si>
  <si>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</si>
  <si>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</si>
  <si>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</si>
  <si>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</si>
  <si>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</si>
  <si>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</si>
  <si>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</si>
  <si>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</si>
  <si>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</si>
  <si>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</si>
  <si>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</si>
  <si>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</si>
  <si>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</si>
  <si>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</si>
  <si>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</si>
  <si>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</si>
  <si>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</si>
  <si>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</si>
  <si>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</si>
  <si>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</si>
  <si>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</si>
  <si>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</si>
  <si>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</si>
  <si>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</si>
  <si>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</si>
  <si>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</si>
  <si>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</si>
  <si>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</si>
  <si>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</si>
  <si>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</si>
  <si>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</si>
  <si>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</si>
  <si>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</si>
  <si>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</si>
  <si>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</si>
  <si>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</si>
  <si>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</si>
  <si>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</si>
  <si>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</si>
  <si>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</si>
  <si>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</si>
  <si>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</si>
  <si>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</si>
  <si>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</si>
  <si>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</si>
  <si>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</si>
  <si>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</si>
  <si>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</si>
  <si>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</si>
  <si>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</si>
  <si>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</si>
  <si>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</si>
  <si>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</si>
  <si>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</si>
  <si>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</si>
  <si>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</si>
  <si>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</si>
  <si>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</si>
  <si>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</si>
  <si>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</si>
  <si>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</si>
  <si>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</si>
  <si>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</si>
  <si>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</si>
  <si>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</si>
  <si>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</si>
  <si>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</si>
  <si>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</si>
  <si>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</si>
  <si>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</si>
  <si>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</si>
  <si>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</si>
  <si>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</si>
  <si>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</si>
  <si>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</si>
  <si>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</si>
  <si>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</si>
  <si>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</si>
  <si>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</si>
  <si>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</si>
  <si>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</si>
  <si>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</si>
  <si>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</si>
  <si>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</si>
  <si>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</si>
  <si>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</si>
  <si>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</si>
  <si>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</si>
  <si>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</si>
  <si>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</si>
  <si>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</si>
  <si>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</si>
  <si>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</si>
  <si>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</si>
  <si>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</si>
  <si>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</si>
  <si>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</si>
  <si>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</si>
  <si>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</si>
  <si>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</si>
  <si>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</si>
  <si>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</si>
  <si>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</si>
  <si>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</si>
  <si>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</si>
  <si>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</si>
  <si>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</si>
  <si>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</si>
  <si>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</si>
  <si>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</si>
  <si>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</si>
  <si>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</si>
  <si>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</si>
  <si>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</si>
  <si>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</si>
  <si>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</si>
  <si>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</si>
  <si>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</si>
  <si>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</si>
  <si>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</si>
  <si>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</si>
  <si>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</si>
  <si>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</si>
  <si>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</si>
  <si>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</si>
  <si>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</si>
  <si>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</si>
  <si>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</si>
  <si>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</si>
  <si>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</si>
  <si>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</si>
  <si>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</si>
  <si>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</si>
  <si>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</si>
  <si>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</si>
  <si>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</si>
  <si>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</si>
  <si>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</si>
  <si>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</si>
  <si>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</si>
  <si>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</si>
  <si>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</si>
  <si>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</si>
  <si>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</si>
  <si>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</si>
  <si>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</si>
  <si>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</si>
  <si>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</si>
  <si>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</si>
  <si>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</si>
  <si>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</si>
  <si>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</si>
  <si>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</si>
  <si>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</si>
  <si>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</si>
  <si>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</si>
  <si>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</si>
  <si>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</si>
  <si>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</si>
  <si>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</si>
  <si>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</si>
  <si>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</si>
  <si>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</si>
  <si>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</si>
  <si>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</si>
  <si>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</si>
  <si>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</si>
  <si>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</si>
  <si>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</si>
  <si>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</si>
  <si>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</si>
  <si>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</si>
  <si>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</si>
  <si>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</si>
  <si>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</si>
  <si>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</si>
  <si>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</si>
  <si>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</si>
  <si>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</si>
  <si>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</si>
  <si>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</si>
  <si>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</si>
  <si>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</si>
  <si>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</si>
  <si>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</si>
  <si>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</si>
  <si>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</si>
  <si>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</si>
  <si>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</si>
  <si>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</si>
  <si>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</si>
  <si>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</si>
  <si>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</si>
  <si>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</si>
  <si>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</si>
  <si>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</si>
  <si>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</si>
  <si>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</si>
  <si>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</si>
  <si>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</si>
  <si>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</si>
  <si>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</si>
  <si>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</si>
  <si>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</si>
  <si>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</si>
  <si>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</si>
  <si>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</si>
  <si>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</si>
  <si>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</si>
  <si>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</si>
  <si>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</si>
  <si>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</si>
  <si>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</si>
  <si>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</si>
  <si>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</si>
  <si>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</si>
  <si>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</si>
  <si>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</si>
  <si>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</si>
  <si>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</si>
  <si>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</si>
  <si>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</si>
  <si>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</si>
  <si>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</si>
  <si>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</si>
  <si>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</si>
  <si>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</si>
  <si>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</si>
  <si>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</si>
  <si>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</si>
  <si>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</si>
  <si>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</si>
  <si>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</si>
  <si>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</si>
  <si>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</si>
  <si>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</si>
  <si>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</si>
  <si>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</si>
  <si>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</si>
  <si>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</si>
  <si>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</si>
  <si>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</si>
  <si>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</si>
  <si>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</si>
  <si>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</si>
  <si>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</si>
  <si>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</si>
  <si>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</si>
  <si>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</si>
  <si>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</si>
  <si>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</si>
  <si>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</si>
  <si>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</si>
  <si>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</si>
  <si>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</si>
  <si>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</si>
  <si>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</si>
  <si>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</si>
  <si>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</si>
  <si>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</si>
  <si>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</si>
  <si>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</si>
  <si>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</si>
  <si>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</si>
  <si>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</si>
  <si>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</si>
  <si>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</si>
  <si>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</si>
  <si>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</si>
  <si>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</si>
  <si>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</si>
  <si>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</si>
  <si>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</si>
  <si>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</si>
  <si>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</si>
  <si>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</si>
  <si>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</si>
  <si>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</si>
  <si>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</si>
  <si>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</si>
  <si>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</si>
  <si>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</si>
  <si>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</si>
  <si>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</si>
  <si>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</si>
  <si>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</si>
  <si>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</si>
  <si>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</si>
  <si>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</si>
  <si>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</si>
  <si>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</si>
  <si>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</si>
  <si>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</si>
  <si>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</si>
  <si>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</si>
  <si>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</si>
  <si>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</si>
  <si>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</si>
  <si>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</si>
  <si>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</si>
  <si>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</si>
  <si>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</si>
  <si>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</si>
  <si>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</si>
  <si>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</si>
  <si>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</si>
  <si>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</si>
  <si>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</si>
  <si>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</si>
  <si>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</si>
  <si>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</si>
  <si>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</si>
  <si>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</si>
  <si>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</si>
  <si>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</si>
  <si>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</si>
  <si>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</si>
  <si>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</si>
  <si>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</si>
  <si>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</si>
  <si>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</si>
  <si>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</si>
  <si>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</si>
  <si>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</si>
  <si>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</si>
  <si>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</si>
  <si>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</si>
  <si>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</si>
  <si>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</si>
  <si>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</si>
  <si>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</si>
  <si>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</si>
  <si>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</si>
  <si>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</si>
  <si>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</si>
  <si>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</si>
  <si>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</si>
  <si>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</si>
  <si>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</si>
  <si>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</si>
  <si>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</si>
  <si>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</si>
  <si>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</si>
  <si>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</si>
  <si>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</si>
  <si>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</si>
  <si>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</si>
  <si>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</si>
  <si>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</si>
  <si>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</si>
  <si>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</si>
  <si>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</si>
  <si>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</si>
  <si>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</si>
  <si>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</si>
  <si>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</si>
  <si>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</si>
  <si>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</si>
  <si>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</si>
  <si>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</si>
  <si>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</si>
  <si>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</si>
  <si>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</si>
  <si>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</si>
  <si>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</si>
  <si>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</si>
  <si>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</si>
  <si>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</si>
  <si>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</si>
  <si>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</si>
  <si>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</si>
  <si>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</si>
  <si>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</si>
  <si>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</si>
  <si>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</si>
  <si>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</si>
  <si>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</si>
  <si>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</si>
  <si>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</si>
  <si>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</si>
  <si>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</si>
  <si>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</si>
  <si>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</si>
  <si>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</si>
  <si>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</si>
  <si>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</si>
  <si>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</si>
  <si>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</si>
  <si>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</si>
  <si>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</si>
  <si>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</si>
  <si>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</si>
  <si>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</si>
  <si>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</si>
  <si>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</si>
  <si>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</si>
  <si>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</si>
  <si>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</si>
  <si>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</si>
  <si>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</si>
  <si>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</si>
  <si>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</si>
  <si>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</si>
  <si>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</si>
  <si>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</si>
  <si>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</si>
  <si>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</si>
  <si>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</si>
  <si>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</si>
  <si>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</si>
  <si>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</si>
  <si>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</si>
  <si>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</si>
  <si>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</si>
  <si>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</si>
  <si>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</si>
  <si>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</si>
  <si>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</si>
  <si>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</si>
  <si>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</si>
  <si>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</si>
  <si>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</si>
  <si>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</si>
  <si>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</si>
  <si>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</si>
  <si>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</si>
  <si>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</si>
  <si>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</si>
  <si>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</si>
  <si>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</si>
  <si>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</si>
  <si>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</si>
  <si>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</si>
  <si>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</si>
  <si>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</si>
  <si>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</si>
  <si>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</si>
  <si>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</si>
  <si>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</si>
  <si>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</si>
  <si>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</si>
  <si>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</si>
  <si>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</si>
  <si>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</si>
  <si>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</si>
  <si>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</si>
  <si>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</si>
  <si>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</si>
  <si>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</si>
  <si>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</si>
  <si>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</si>
  <si>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</si>
  <si>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</si>
  <si>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</si>
  <si>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</si>
  <si>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</si>
  <si>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</si>
  <si>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</si>
  <si>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</si>
  <si>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</si>
  <si>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</si>
  <si>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</si>
  <si>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</si>
  <si>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</si>
  <si>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</si>
  <si>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</si>
  <si>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</si>
  <si>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</si>
  <si>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</si>
  <si>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</si>
  <si>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</si>
  <si>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</si>
  <si>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</si>
  <si>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</si>
  <si>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</si>
  <si>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</si>
  <si>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</si>
  <si>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</si>
  <si>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</si>
  <si>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</si>
  <si>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</si>
  <si>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</si>
  <si>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</si>
  <si>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</si>
  <si>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</si>
  <si>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</si>
  <si>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</si>
  <si>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</si>
  <si>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</si>
  <si>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</si>
  <si>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</si>
  <si>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</si>
  <si>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</si>
  <si>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</si>
  <si>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</si>
  <si>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</si>
  <si>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</si>
  <si>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</si>
  <si>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</si>
  <si>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</si>
  <si>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</si>
  <si>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</si>
  <si>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</si>
  <si>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</si>
  <si>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</si>
  <si>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</si>
  <si>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</si>
  <si>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</si>
  <si>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</si>
  <si>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</si>
  <si>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</si>
  <si>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</si>
  <si>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</si>
  <si>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</si>
  <si>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</si>
  <si>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</si>
  <si>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</si>
  <si>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</si>
  <si>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</si>
  <si>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</si>
  <si>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</si>
  <si>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</si>
  <si>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</si>
  <si>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</si>
  <si>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</si>
  <si>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</si>
  <si>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</si>
  <si>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</si>
  <si>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</si>
  <si>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</si>
  <si>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</si>
  <si>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</si>
  <si>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</si>
  <si>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</si>
  <si>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</si>
  <si>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</si>
  <si>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</si>
  <si>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</si>
  <si>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</si>
  <si>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</si>
  <si>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</si>
  <si>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</si>
  <si>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</si>
  <si>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</si>
  <si>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</si>
  <si>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</si>
  <si>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</si>
  <si>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</si>
  <si>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</si>
  <si>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</si>
  <si>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</si>
  <si>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</si>
  <si>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</si>
  <si>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</si>
  <si>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</si>
  <si>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</si>
  <si>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</si>
  <si>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</si>
  <si>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</si>
  <si>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</si>
  <si>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</si>
  <si>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</si>
  <si>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</si>
  <si>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</si>
  <si>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</si>
  <si>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</si>
  <si>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</si>
  <si>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</si>
  <si>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</si>
  <si>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</si>
  <si>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</si>
  <si>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</si>
  <si>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</si>
  <si>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</si>
  <si>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</si>
  <si>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</si>
  <si>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</si>
  <si>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</si>
  <si>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</si>
  <si>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</si>
  <si>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</si>
  <si>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</si>
  <si>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</si>
  <si>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</si>
  <si>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</si>
  <si>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</si>
  <si>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</si>
  <si>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</si>
  <si>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</si>
  <si>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</si>
  <si>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</si>
  <si>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</si>
  <si>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</si>
  <si>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</si>
  <si>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</si>
  <si>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</si>
  <si>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</si>
  <si>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</si>
  <si>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</si>
  <si>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</si>
  <si>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</si>
  <si>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</si>
  <si>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</si>
  <si>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</si>
  <si>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</si>
  <si>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</si>
  <si>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</si>
  <si>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</si>
  <si>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</si>
  <si>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</si>
  <si>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</si>
  <si>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</si>
  <si>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</si>
  <si>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</si>
  <si>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</si>
  <si>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</si>
  <si>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</si>
  <si>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</si>
  <si>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</si>
  <si>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</si>
  <si>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</si>
  <si>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</si>
  <si>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</si>
  <si>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</si>
  <si>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</si>
  <si>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</si>
  <si>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</si>
  <si>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</si>
  <si>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</si>
  <si>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</si>
  <si>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</si>
  <si>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</si>
  <si>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</si>
  <si>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</si>
  <si>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</si>
  <si>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</si>
  <si>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</si>
  <si>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</si>
  <si>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</si>
  <si>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</si>
  <si>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</si>
  <si>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</si>
  <si>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</si>
  <si>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</si>
  <si>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</si>
  <si>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</si>
  <si>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</si>
  <si>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</si>
  <si>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</si>
  <si>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</si>
  <si>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</si>
  <si>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</si>
  <si>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</si>
  <si>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</si>
  <si>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</si>
  <si>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</si>
  <si>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</si>
  <si>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</si>
  <si>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</si>
  <si>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</si>
  <si>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</si>
  <si>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</si>
  <si>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</si>
  <si>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</si>
  <si>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</si>
  <si>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</si>
  <si>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</si>
  <si>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</si>
  <si>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</si>
  <si>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</si>
  <si>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</si>
  <si>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</si>
  <si>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</si>
  <si>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</si>
  <si>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</si>
  <si>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</si>
  <si>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</si>
  <si>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</si>
  <si>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</si>
  <si>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</si>
  <si>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</si>
  <si>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</si>
  <si>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</si>
  <si>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</si>
  <si>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</si>
  <si>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</si>
  <si>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</si>
  <si>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</si>
  <si>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</si>
  <si>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</si>
  <si>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</si>
  <si>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</si>
  <si>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</si>
  <si>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</si>
  <si>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</si>
  <si>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</si>
  <si>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</si>
  <si>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</si>
  <si>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</si>
  <si>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</si>
  <si>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</si>
  <si>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</si>
  <si>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</si>
  <si>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</si>
  <si>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</si>
  <si>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</si>
  <si>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</si>
  <si>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</si>
  <si>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</si>
  <si>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</si>
  <si>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</si>
  <si>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</si>
  <si>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</si>
  <si>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</si>
  <si>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</si>
  <si>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</si>
  <si>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</si>
  <si>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</si>
  <si>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</si>
  <si>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</si>
  <si>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</si>
  <si>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</si>
  <si>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</si>
  <si>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</si>
  <si>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</si>
  <si>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</si>
  <si>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</si>
  <si>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</si>
  <si>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</si>
  <si>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</si>
  <si>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</si>
  <si>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</si>
  <si>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</si>
  <si>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</si>
  <si>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</si>
  <si>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</si>
  <si>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</si>
  <si>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</si>
  <si>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</si>
  <si>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</si>
  <si>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</si>
  <si>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</si>
  <si>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</si>
  <si>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</si>
  <si>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</si>
  <si>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</si>
  <si>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</si>
  <si>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</si>
  <si>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</si>
  <si>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</si>
  <si>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</si>
  <si>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</si>
  <si>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</si>
  <si>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</si>
  <si>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</si>
  <si>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</si>
  <si>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</si>
  <si>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</si>
  <si>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</si>
  <si>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</si>
  <si>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</si>
  <si>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</si>
  <si>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</si>
  <si>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</si>
  <si>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</si>
  <si>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</si>
  <si>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</si>
  <si>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</si>
  <si>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</si>
  <si>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</si>
  <si>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</si>
  <si>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</si>
  <si>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</si>
  <si>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</si>
  <si>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</si>
  <si>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</si>
  <si>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</si>
  <si>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</si>
  <si>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</si>
  <si>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</si>
  <si>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</si>
  <si>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</si>
  <si>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</si>
  <si>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</si>
  <si>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</si>
  <si>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</si>
  <si>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</si>
  <si>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</si>
  <si>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</si>
  <si>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</si>
  <si>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</si>
  <si>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</si>
  <si>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</si>
  <si>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</si>
  <si>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</si>
  <si>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</si>
  <si>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</si>
  <si>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</si>
  <si>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</si>
  <si>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</si>
  <si>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</si>
  <si>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</si>
  <si>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</si>
  <si>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</si>
  <si>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</si>
  <si>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</si>
  <si>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</si>
  <si>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</si>
  <si>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</si>
  <si>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</si>
  <si>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</si>
  <si>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</si>
  <si>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</si>
  <si>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</si>
  <si>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</si>
  <si>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</si>
  <si>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</si>
  <si>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</si>
  <si>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</si>
  <si>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</si>
  <si>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</si>
  <si>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</si>
  <si>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</si>
  <si>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</si>
  <si>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</si>
  <si>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</si>
  <si>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</si>
  <si>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</si>
  <si>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</si>
  <si>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</si>
  <si>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</si>
  <si>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</si>
  <si>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</si>
  <si>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</si>
  <si>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</si>
  <si>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</si>
  <si>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</si>
  <si>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</si>
  <si>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</si>
  <si>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</si>
  <si>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</si>
  <si>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</si>
  <si>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</si>
  <si>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</si>
  <si>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</si>
  <si>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</si>
  <si>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</si>
  <si>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</si>
  <si>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</si>
  <si>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</si>
  <si>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</si>
  <si>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</si>
  <si>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</si>
  <si>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</si>
  <si>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</si>
  <si>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</si>
  <si>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</si>
  <si>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</si>
  <si>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</si>
  <si>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</si>
  <si>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</si>
  <si>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</si>
  <si>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</si>
  <si>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</si>
  <si>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</si>
  <si>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</si>
  <si>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</si>
  <si>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</si>
  <si>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</si>
  <si>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</si>
  <si>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</si>
  <si>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</si>
  <si>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</si>
  <si>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</si>
  <si>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</si>
  <si>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</si>
  <si>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</si>
  <si>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</si>
  <si>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</si>
  <si>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</si>
  <si>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</si>
  <si>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</si>
  <si>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</si>
  <si>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</si>
  <si>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</si>
  <si>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</si>
  <si>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</si>
  <si>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</si>
  <si>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</si>
  <si>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</si>
  <si>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</si>
  <si>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</si>
  <si>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</si>
  <si>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</si>
  <si>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</si>
  <si>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</si>
  <si>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</si>
  <si>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</si>
  <si>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</si>
  <si>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</si>
  <si>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</si>
  <si>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</si>
  <si>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</si>
  <si>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</si>
  <si>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</si>
  <si>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</si>
  <si>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</si>
  <si>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</si>
  <si>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</si>
  <si>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</si>
  <si>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</si>
  <si>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</si>
  <si>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</si>
  <si>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</si>
  <si>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</si>
  <si>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</si>
  <si>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</si>
  <si>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</si>
  <si>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</si>
  <si>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</si>
  <si>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</si>
  <si>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</si>
  <si>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</si>
  <si>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</si>
  <si>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</si>
  <si>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</si>
  <si>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</si>
  <si>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</si>
  <si>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</si>
  <si>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</si>
  <si>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</si>
  <si>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</si>
  <si>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</si>
  <si>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</si>
  <si>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</si>
  <si>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</si>
  <si>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</si>
  <si>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</si>
  <si>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</si>
  <si>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</si>
  <si>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</si>
  <si>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</si>
  <si>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</si>
  <si>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</si>
  <si>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</si>
  <si>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</si>
  <si>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</si>
  <si>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</si>
  <si>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</si>
  <si>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</si>
  <si>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</si>
  <si>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</si>
  <si>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</si>
  <si>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</si>
  <si>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</si>
  <si>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</si>
  <si>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</si>
  <si>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</si>
  <si>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</si>
  <si>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</si>
  <si>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</si>
  <si>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</si>
  <si>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</si>
  <si>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</si>
  <si>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</si>
  <si>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</si>
  <si>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</si>
  <si>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</si>
  <si>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</si>
  <si>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</si>
  <si>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</si>
  <si>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</si>
  <si>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</si>
  <si>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</si>
  <si>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</si>
  <si>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</si>
  <si>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</si>
  <si>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</si>
  <si>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</si>
  <si>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</si>
  <si>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</si>
  <si>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</si>
  <si>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</si>
  <si>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</si>
  <si>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</si>
  <si>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</si>
  <si>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</si>
  <si>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</si>
  <si>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</si>
  <si>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</si>
  <si>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</si>
  <si>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</si>
  <si>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</si>
  <si>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</si>
  <si>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</si>
  <si>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</si>
  <si>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</si>
  <si>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</si>
  <si>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</si>
  <si>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</si>
  <si>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</si>
  <si>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</si>
  <si>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</si>
  <si>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</si>
  <si>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</si>
  <si>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</si>
  <si>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</si>
  <si>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</si>
  <si>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</si>
  <si>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</si>
  <si>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</si>
  <si>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</si>
  <si>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</si>
  <si>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</si>
  <si>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</si>
  <si>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</si>
  <si>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</si>
  <si>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</si>
  <si>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</si>
  <si>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</si>
  <si>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</si>
  <si>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</si>
  <si>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</si>
  <si>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</si>
  <si>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</si>
  <si>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</si>
  <si>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</si>
  <si>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</si>
  <si>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</si>
  <si>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</si>
  <si>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</si>
  <si>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</si>
  <si>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</si>
  <si>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</si>
  <si>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</si>
  <si>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</si>
  <si>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</si>
  <si>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</si>
  <si>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</si>
  <si>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</si>
  <si>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</si>
  <si>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</si>
  <si>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</si>
  <si>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</si>
  <si>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</si>
  <si>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</si>
  <si>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</si>
  <si>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</si>
  <si>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</si>
  <si>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</si>
  <si>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</si>
  <si>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</si>
  <si>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</si>
  <si>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</si>
  <si>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</si>
  <si>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</si>
  <si>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</si>
  <si>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</si>
  <si>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</si>
  <si>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</si>
  <si>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</si>
  <si>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</si>
  <si>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</si>
  <si>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</si>
  <si>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</si>
  <si>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</si>
  <si>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</si>
  <si>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</si>
  <si>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</si>
  <si>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</si>
  <si>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</si>
  <si>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</si>
  <si>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</si>
  <si>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</si>
  <si>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</si>
  <si>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</si>
  <si>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</si>
  <si>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</si>
  <si>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</si>
  <si>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</si>
  <si>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</si>
  <si>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</si>
  <si>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</si>
  <si>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</si>
  <si>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</si>
  <si>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</si>
  <si>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</si>
  <si>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</si>
  <si>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</si>
  <si>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</si>
  <si>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</si>
  <si>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</si>
  <si>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</si>
  <si>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</si>
  <si>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</si>
  <si>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</si>
  <si>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</si>
  <si>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</si>
  <si>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</si>
  <si>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</si>
  <si>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</si>
  <si>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</si>
  <si>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</si>
  <si>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</si>
  <si>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</si>
  <si>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</si>
  <si>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</si>
  <si>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</si>
  <si>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</si>
  <si>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</si>
  <si>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</si>
  <si>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</si>
  <si>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</si>
  <si>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</si>
  <si>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</si>
  <si>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</si>
  <si>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</si>
  <si>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</si>
  <si>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</si>
  <si>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</si>
  <si>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</si>
  <si>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</si>
  <si>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</si>
  <si>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</si>
  <si>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</si>
  <si>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</si>
  <si>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</si>
  <si>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</si>
  <si>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</si>
  <si>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</si>
  <si>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</si>
  <si>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</si>
  <si>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</si>
  <si>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</si>
  <si>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</si>
  <si>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</si>
  <si>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</si>
  <si>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</si>
  <si>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</si>
  <si>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</si>
  <si>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</si>
  <si>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</si>
  <si>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</si>
  <si>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</si>
  <si>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</si>
  <si>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</si>
  <si>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</si>
  <si>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</si>
  <si>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</si>
  <si>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</si>
  <si>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</si>
  <si>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</si>
  <si>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</si>
  <si>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</si>
  <si>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</si>
  <si>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</si>
  <si>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</si>
  <si>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</si>
  <si>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</si>
  <si>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</si>
  <si>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</si>
  <si>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</si>
  <si>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</si>
  <si>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</si>
  <si>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</si>
  <si>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</si>
  <si>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</si>
  <si>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</si>
  <si>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</si>
  <si>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</si>
  <si>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</si>
  <si>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</si>
  <si>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</si>
  <si>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</si>
  <si>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</si>
  <si>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</si>
  <si>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</si>
  <si>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</si>
  <si>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</si>
  <si>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</si>
  <si>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</si>
  <si>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</si>
  <si>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</si>
  <si>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</si>
  <si>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</si>
  <si>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</si>
  <si>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</si>
  <si>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</si>
  <si>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</si>
  <si>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</si>
  <si>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</si>
  <si>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</si>
  <si>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</si>
  <si>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</si>
  <si>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</si>
  <si>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</si>
  <si>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</si>
  <si>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</si>
  <si>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</si>
  <si>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</si>
  <si>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</si>
  <si>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</si>
  <si>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</si>
  <si>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</si>
  <si>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</si>
  <si>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</si>
  <si>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</si>
  <si>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</si>
  <si>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</si>
  <si>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</si>
  <si>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</si>
  <si>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</si>
  <si>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</si>
  <si>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</si>
  <si>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</si>
  <si>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</si>
  <si>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</si>
  <si>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</si>
  <si>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</si>
  <si>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</si>
  <si>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</si>
  <si>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</si>
  <si>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</si>
  <si>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</si>
  <si>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</si>
  <si>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</si>
  <si>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</si>
  <si>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</si>
  <si>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</si>
  <si>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</si>
  <si>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</si>
  <si>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</si>
  <si>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</si>
  <si>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</si>
  <si>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</si>
  <si>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</si>
  <si>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</si>
  <si>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</si>
  <si>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</si>
  <si>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</si>
  <si>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</si>
  <si>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</si>
  <si>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</si>
  <si>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</si>
  <si>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</si>
  <si>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</si>
  <si>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</si>
  <si>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</si>
  <si>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</si>
  <si>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</si>
  <si>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</si>
  <si>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</si>
  <si>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</si>
  <si>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</si>
  <si>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</si>
  <si>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</si>
  <si>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</si>
  <si>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</si>
  <si>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</si>
  <si>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</si>
  <si>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</si>
  <si>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</si>
  <si>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</si>
  <si>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</si>
  <si>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</si>
  <si>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</si>
  <si>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</si>
  <si>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</si>
  <si>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</si>
  <si>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</si>
  <si>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</si>
  <si>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</si>
  <si>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</si>
  <si>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</si>
  <si>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</si>
  <si>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</si>
  <si>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</si>
  <si>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</si>
  <si>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</si>
  <si>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</si>
  <si>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</si>
  <si>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</si>
  <si>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</si>
  <si>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</si>
  <si>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</si>
  <si>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</si>
  <si>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</si>
  <si>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</si>
  <si>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</si>
  <si>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</si>
  <si>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</si>
  <si>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</si>
  <si>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</si>
  <si>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</si>
  <si>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</si>
  <si>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</si>
  <si>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</si>
  <si>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</si>
  <si>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</si>
  <si>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</si>
  <si>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</si>
  <si>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</si>
  <si>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</si>
  <si>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</si>
  <si>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</si>
  <si>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</si>
  <si>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</si>
  <si>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</si>
  <si>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</si>
  <si>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</si>
  <si>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</si>
  <si>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</si>
  <si>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</si>
  <si>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</si>
  <si>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</si>
  <si>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</si>
  <si>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</si>
  <si>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</si>
  <si>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</si>
  <si>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</si>
  <si>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</si>
  <si>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</si>
  <si>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</si>
  <si>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</si>
  <si>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</si>
  <si>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</si>
  <si>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</si>
  <si>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</si>
  <si>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</si>
  <si>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</si>
  <si>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</si>
  <si>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</si>
  <si>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</si>
  <si>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</si>
  <si>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</si>
  <si>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</si>
  <si>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</si>
  <si>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</si>
  <si>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</si>
  <si>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</si>
  <si>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</si>
  <si>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</si>
  <si>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</si>
  <si>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</si>
  <si>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</si>
  <si>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</si>
  <si>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</si>
  <si>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</si>
  <si>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</si>
  <si>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</si>
  <si>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</si>
  <si>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</si>
  <si>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</si>
  <si>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</si>
  <si>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</si>
  <si>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</si>
  <si>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</si>
  <si>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</si>
  <si>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</si>
  <si>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</si>
  <si>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</si>
  <si>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</si>
  <si>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</si>
  <si>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</si>
  <si>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</si>
  <si>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</si>
  <si>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</si>
  <si>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</si>
  <si>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</si>
  <si>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</si>
  <si>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</si>
  <si>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</si>
  <si>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</si>
  <si>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</si>
  <si>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</si>
  <si>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</si>
  <si>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</si>
  <si>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</si>
  <si>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</si>
  <si>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</si>
  <si>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</si>
  <si>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</si>
  <si>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</si>
  <si>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</si>
  <si>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</si>
  <si>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</si>
  <si>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</si>
  <si>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</si>
  <si>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</si>
  <si>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</si>
  <si>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</si>
  <si>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</si>
  <si>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</si>
  <si>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</si>
  <si>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</si>
  <si>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</si>
  <si>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</si>
  <si>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</si>
  <si>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</si>
  <si>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</si>
  <si>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</si>
  <si>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</si>
  <si>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</si>
  <si>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</si>
  <si>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</si>
  <si>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</si>
  <si>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</si>
  <si>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</si>
  <si>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</si>
  <si>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</si>
  <si>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</si>
  <si>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</si>
  <si>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</si>
  <si>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</si>
  <si>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</si>
  <si>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</si>
  <si>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</si>
  <si>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</si>
  <si>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</si>
  <si>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</si>
  <si>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</si>
  <si>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</si>
  <si>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catogory</t>
  </si>
  <si>
    <t>profit</t>
  </si>
  <si>
    <t>state</t>
  </si>
  <si>
    <t>sales</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</si>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</sst>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quot;$&quot;\ 0.00,\ &quot;k&quot;"/>
    <numFmt numFmtId="166" formatCode="_([$$-409]* #,##0.00_);_([$$-409]* \(#,##0.00\);_([$$-409]* &quot;-&quot;??_);_(@_)"/>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4">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6" xfId="0"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8"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4" xfId="0" applyNumberFormat="1" applyFont="1" applyBorder="1" applyAlignment="1"/>
    <xf numFmtId="0" fontId="0" fillId="0" borderId="2"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5" fillId="0" borderId="0" xfId="0" applyNumberFormat="1" applyFont="1" applyAlignment="1">
      <alignment horizontal="center"/>
    </xf>
  </cellXfs>
  <cellStyles count="2">
    <cellStyle name="Normal" xfId="0" builtinId="0"/>
    <cellStyle name="Percent" xfId="1" builtinId="5"/>
  </cellStyles>
  <dxfs count="8">
    <dxf>
      <numFmt numFmtId="165" formatCode="\ &quot;$&quot;\ 0.00,\ &quot;k&quot;"/>
    </dxf>
    <dxf>
      <numFmt numFmtId="165" formatCode="\ &quot;$&quot;\ 0.00,\ &quot;k&quot;"/>
    </dxf>
    <dxf>
      <numFmt numFmtId="165" formatCode="\ &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7E4B7E71-933A-466D-A33F-41F9080641E7}">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FFD-4213-AD4C-E0CE60972229}"/>
            </c:ext>
          </c:extLst>
        </c:ser>
        <c:dLbls>
          <c:showLegendKey val="0"/>
          <c:showVal val="0"/>
          <c:showCatName val="0"/>
          <c:showSerName val="0"/>
          <c:showPercent val="0"/>
          <c:showBubbleSize val="0"/>
        </c:dLbls>
        <c:axId val="1121777712"/>
        <c:axId val="111946284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FFD-4213-AD4C-E0CE60972229}"/>
            </c:ext>
          </c:extLst>
        </c:ser>
        <c:dLbls>
          <c:showLegendKey val="0"/>
          <c:showVal val="0"/>
          <c:showCatName val="0"/>
          <c:showSerName val="0"/>
          <c:showPercent val="0"/>
          <c:showBubbleSize val="0"/>
        </c:dLbls>
        <c:gapWidth val="219"/>
        <c:overlap val="-27"/>
        <c:axId val="1207141056"/>
        <c:axId val="1119474496"/>
      </c:barChart>
      <c:catAx>
        <c:axId val="120714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474496"/>
        <c:crosses val="autoZero"/>
        <c:auto val="1"/>
        <c:lblAlgn val="ctr"/>
        <c:lblOffset val="100"/>
        <c:noMultiLvlLbl val="0"/>
      </c:catAx>
      <c:valAx>
        <c:axId val="1119474496"/>
        <c:scaling>
          <c:orientation val="minMax"/>
        </c:scaling>
        <c:delete val="0"/>
        <c:axPos val="l"/>
        <c:majorGridlines>
          <c:spPr>
            <a:ln w="9525" cap="flat" cmpd="sng" algn="ctr">
              <a:solidFill>
                <a:schemeClr val="tx1">
                  <a:lumMod val="15000"/>
                  <a:lumOff val="85000"/>
                </a:schemeClr>
              </a:solidFill>
              <a:round/>
            </a:ln>
            <a:effectLst/>
          </c:spPr>
        </c:majorGridlines>
        <c:numFmt formatCode="\ &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141056"/>
        <c:crosses val="autoZero"/>
        <c:crossBetween val="between"/>
      </c:valAx>
      <c:valAx>
        <c:axId val="1119462848"/>
        <c:scaling>
          <c:orientation val="minMax"/>
        </c:scaling>
        <c:delete val="0"/>
        <c:axPos val="r"/>
        <c:numFmt formatCode="\ &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77712"/>
        <c:crosses val="max"/>
        <c:crossBetween val="between"/>
      </c:valAx>
      <c:catAx>
        <c:axId val="1121777712"/>
        <c:scaling>
          <c:orientation val="minMax"/>
        </c:scaling>
        <c:delete val="1"/>
        <c:axPos val="b"/>
        <c:numFmt formatCode="General" sourceLinked="1"/>
        <c:majorTickMark val="out"/>
        <c:minorTickMark val="none"/>
        <c:tickLblPos val="nextTo"/>
        <c:crossAx val="11194628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F4-4B50-B87D-3BEEDA771C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F4-4B50-B87D-3BEEDA771C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F4-4B50-B87D-3BEEDA771C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907-45BA-89D7-238DB52CB8C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EF3-4FA2-A00E-99B5A7FCB534}"/>
            </c:ext>
          </c:extLst>
        </c:ser>
        <c:dLbls>
          <c:showLegendKey val="0"/>
          <c:showVal val="0"/>
          <c:showCatName val="0"/>
          <c:showSerName val="0"/>
          <c:showPercent val="0"/>
          <c:showBubbleSize val="0"/>
        </c:dLbls>
        <c:gapWidth val="182"/>
        <c:axId val="1416651888"/>
        <c:axId val="1115612880"/>
      </c:barChart>
      <c:catAx>
        <c:axId val="141665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612880"/>
        <c:crosses val="autoZero"/>
        <c:auto val="1"/>
        <c:lblAlgn val="ctr"/>
        <c:lblOffset val="100"/>
        <c:noMultiLvlLbl val="0"/>
      </c:catAx>
      <c:valAx>
        <c:axId val="1115612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65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55C-454B-A498-3B0ACFF5EBE4}"/>
            </c:ext>
          </c:extLst>
        </c:ser>
        <c:dLbls>
          <c:showLegendKey val="0"/>
          <c:showVal val="0"/>
          <c:showCatName val="0"/>
          <c:showSerName val="0"/>
          <c:showPercent val="0"/>
          <c:showBubbleSize val="0"/>
        </c:dLbls>
        <c:smooth val="0"/>
        <c:axId val="1409076096"/>
        <c:axId val="1326957280"/>
      </c:lineChart>
      <c:catAx>
        <c:axId val="1409076096"/>
        <c:scaling>
          <c:orientation val="minMax"/>
        </c:scaling>
        <c:delete val="1"/>
        <c:axPos val="b"/>
        <c:numFmt formatCode="General" sourceLinked="1"/>
        <c:majorTickMark val="none"/>
        <c:minorTickMark val="none"/>
        <c:tickLblPos val="nextTo"/>
        <c:crossAx val="1326957280"/>
        <c:crosses val="autoZero"/>
        <c:auto val="1"/>
        <c:lblAlgn val="ctr"/>
        <c:lblOffset val="100"/>
        <c:noMultiLvlLbl val="0"/>
      </c:catAx>
      <c:valAx>
        <c:axId val="1326957280"/>
        <c:scaling>
          <c:orientation val="minMax"/>
        </c:scaling>
        <c:delete val="1"/>
        <c:axPos val="l"/>
        <c:numFmt formatCode="General" sourceLinked="1"/>
        <c:majorTickMark val="none"/>
        <c:minorTickMark val="none"/>
        <c:tickLblPos val="nextTo"/>
        <c:crossAx val="140907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9.8113207547169817E-2"/>
          <c:y val="0.27027027027027029"/>
          <c:w val="0.83396226415094343"/>
          <c:h val="0.40540540540540543"/>
        </c:manualLayout>
      </c:layout>
      <c:lineChart>
        <c:grouping val="standard"/>
        <c:varyColors val="0"/>
        <c:ser>
          <c:idx val="0"/>
          <c:order val="0"/>
          <c:tx>
            <c:strRef>
              <c:f>kpi!$F$4</c:f>
              <c:strCache>
                <c:ptCount val="1"/>
                <c:pt idx="0">
                  <c:v>Total</c:v>
                </c:pt>
              </c:strCache>
            </c:strRef>
          </c:tx>
          <c:spPr>
            <a:ln w="28575" cap="rnd">
              <a:solidFill>
                <a:schemeClr val="accent1"/>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38A-4672-BA04-B75526410122}"/>
            </c:ext>
          </c:extLst>
        </c:ser>
        <c:dLbls>
          <c:showLegendKey val="0"/>
          <c:showVal val="0"/>
          <c:showCatName val="0"/>
          <c:showSerName val="0"/>
          <c:showPercent val="0"/>
          <c:showBubbleSize val="0"/>
        </c:dLbls>
        <c:smooth val="0"/>
        <c:axId val="1015346176"/>
        <c:axId val="1006622208"/>
      </c:lineChart>
      <c:catAx>
        <c:axId val="1015346176"/>
        <c:scaling>
          <c:orientation val="minMax"/>
        </c:scaling>
        <c:delete val="1"/>
        <c:axPos val="b"/>
        <c:numFmt formatCode="General" sourceLinked="1"/>
        <c:majorTickMark val="none"/>
        <c:minorTickMark val="none"/>
        <c:tickLblPos val="nextTo"/>
        <c:crossAx val="1006622208"/>
        <c:crosses val="autoZero"/>
        <c:auto val="1"/>
        <c:lblAlgn val="ctr"/>
        <c:lblOffset val="100"/>
        <c:noMultiLvlLbl val="0"/>
      </c:catAx>
      <c:valAx>
        <c:axId val="1006622208"/>
        <c:scaling>
          <c:orientation val="minMax"/>
        </c:scaling>
        <c:delete val="1"/>
        <c:axPos val="l"/>
        <c:numFmt formatCode="General" sourceLinked="1"/>
        <c:majorTickMark val="none"/>
        <c:minorTickMark val="none"/>
        <c:tickLblPos val="nextTo"/>
        <c:crossAx val="101534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kpi!$I$4</c:f>
              <c:strCache>
                <c:ptCount val="1"/>
                <c:pt idx="0">
                  <c:v>Total</c:v>
                </c:pt>
              </c:strCache>
            </c:strRef>
          </c:tx>
          <c:spPr>
            <a:ln w="28575" cap="rnd">
              <a:solidFill>
                <a:schemeClr val="accent1"/>
              </a:solidFill>
              <a:round/>
            </a:ln>
            <a:effectLst/>
          </c:spPr>
          <c:marker>
            <c:symbol val="none"/>
          </c:marker>
          <c:cat>
            <c:strRef>
              <c:f>kpi!$H$5:$H$17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kpi!$I$5:$I$17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D80-4AD5-BCC5-4EEC35ED3A98}"/>
            </c:ext>
          </c:extLst>
        </c:ser>
        <c:dLbls>
          <c:showLegendKey val="0"/>
          <c:showVal val="0"/>
          <c:showCatName val="0"/>
          <c:showSerName val="0"/>
          <c:showPercent val="0"/>
          <c:showBubbleSize val="0"/>
        </c:dLbls>
        <c:smooth val="0"/>
        <c:axId val="1111036256"/>
        <c:axId val="1006626368"/>
      </c:lineChart>
      <c:catAx>
        <c:axId val="1111036256"/>
        <c:scaling>
          <c:orientation val="minMax"/>
        </c:scaling>
        <c:delete val="1"/>
        <c:axPos val="b"/>
        <c:numFmt formatCode="General" sourceLinked="1"/>
        <c:majorTickMark val="none"/>
        <c:minorTickMark val="none"/>
        <c:tickLblPos val="nextTo"/>
        <c:crossAx val="1006626368"/>
        <c:crosses val="autoZero"/>
        <c:auto val="1"/>
        <c:lblAlgn val="ctr"/>
        <c:lblOffset val="100"/>
        <c:noMultiLvlLbl val="0"/>
      </c:catAx>
      <c:valAx>
        <c:axId val="1006626368"/>
        <c:scaling>
          <c:orientation val="minMax"/>
        </c:scaling>
        <c:delete val="1"/>
        <c:axPos val="l"/>
        <c:numFmt formatCode="General" sourceLinked="1"/>
        <c:majorTickMark val="none"/>
        <c:minorTickMark val="none"/>
        <c:tickLblPos val="nextTo"/>
        <c:crossAx val="111103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kpi!$L$4</c:f>
              <c:strCache>
                <c:ptCount val="1"/>
                <c:pt idx="0">
                  <c:v>Total</c:v>
                </c:pt>
              </c:strCache>
            </c:strRef>
          </c:tx>
          <c:spPr>
            <a:ln w="28575" cap="rnd">
              <a:solidFill>
                <a:schemeClr val="accent1"/>
              </a:solidFill>
              <a:round/>
            </a:ln>
            <a:effectLst/>
          </c:spPr>
          <c:marker>
            <c:symbol val="none"/>
          </c:marker>
          <c:cat>
            <c:strRef>
              <c:f>kpi!$K$5:$K$17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kpi!$L$5:$L$17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595-4A75-8176-5A47FD4BED5A}"/>
            </c:ext>
          </c:extLst>
        </c:ser>
        <c:dLbls>
          <c:showLegendKey val="0"/>
          <c:showVal val="0"/>
          <c:showCatName val="0"/>
          <c:showSerName val="0"/>
          <c:showPercent val="0"/>
          <c:showBubbleSize val="0"/>
        </c:dLbls>
        <c:smooth val="0"/>
        <c:axId val="1014773216"/>
        <c:axId val="1006619712"/>
      </c:lineChart>
      <c:catAx>
        <c:axId val="1014773216"/>
        <c:scaling>
          <c:orientation val="minMax"/>
        </c:scaling>
        <c:delete val="1"/>
        <c:axPos val="b"/>
        <c:numFmt formatCode="General" sourceLinked="1"/>
        <c:majorTickMark val="none"/>
        <c:minorTickMark val="none"/>
        <c:tickLblPos val="nextTo"/>
        <c:crossAx val="1006619712"/>
        <c:crosses val="autoZero"/>
        <c:auto val="1"/>
        <c:lblAlgn val="ctr"/>
        <c:lblOffset val="100"/>
        <c:noMultiLvlLbl val="0"/>
      </c:catAx>
      <c:valAx>
        <c:axId val="1006619712"/>
        <c:scaling>
          <c:orientation val="minMax"/>
        </c:scaling>
        <c:delete val="1"/>
        <c:axPos val="l"/>
        <c:numFmt formatCode="General" sourceLinked="1"/>
        <c:majorTickMark val="none"/>
        <c:minorTickMark val="none"/>
        <c:tickLblPos val="nextTo"/>
        <c:crossAx val="101477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kpi!$O$4</c:f>
              <c:strCache>
                <c:ptCount val="1"/>
                <c:pt idx="0">
                  <c:v>Total</c:v>
                </c:pt>
              </c:strCache>
            </c:strRef>
          </c:tx>
          <c:spPr>
            <a:ln w="28575" cap="rnd">
              <a:solidFill>
                <a:schemeClr val="accent1"/>
              </a:solidFill>
              <a:round/>
            </a:ln>
            <a:effectLst/>
          </c:spPr>
          <c:marker>
            <c:symbol val="none"/>
          </c:marker>
          <c:cat>
            <c:strRef>
              <c:f>kpi!$N$5:$N$17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kpi!$O$5:$O$17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E35-43F7-A745-18CD026E5D08}"/>
            </c:ext>
          </c:extLst>
        </c:ser>
        <c:dLbls>
          <c:showLegendKey val="0"/>
          <c:showVal val="0"/>
          <c:showCatName val="0"/>
          <c:showSerName val="0"/>
          <c:showPercent val="0"/>
          <c:showBubbleSize val="0"/>
        </c:dLbls>
        <c:smooth val="0"/>
        <c:axId val="1018436320"/>
        <c:axId val="1004058048"/>
      </c:lineChart>
      <c:catAx>
        <c:axId val="1018436320"/>
        <c:scaling>
          <c:orientation val="minMax"/>
        </c:scaling>
        <c:delete val="1"/>
        <c:axPos val="b"/>
        <c:numFmt formatCode="General" sourceLinked="1"/>
        <c:majorTickMark val="none"/>
        <c:minorTickMark val="none"/>
        <c:tickLblPos val="nextTo"/>
        <c:crossAx val="1004058048"/>
        <c:crosses val="autoZero"/>
        <c:auto val="1"/>
        <c:lblAlgn val="ctr"/>
        <c:lblOffset val="100"/>
        <c:noMultiLvlLbl val="0"/>
      </c:catAx>
      <c:valAx>
        <c:axId val="1004058048"/>
        <c:scaling>
          <c:orientation val="minMax"/>
        </c:scaling>
        <c:delete val="1"/>
        <c:axPos val="l"/>
        <c:numFmt formatCode="General" sourceLinked="1"/>
        <c:majorTickMark val="none"/>
        <c:minorTickMark val="none"/>
        <c:tickLblPos val="nextTo"/>
        <c:crossAx val="101843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75000"/>
              </a:schemeClr>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633-426A-A797-8AD79681C518}"/>
            </c:ext>
          </c:extLst>
        </c:ser>
        <c:dLbls>
          <c:showLegendKey val="0"/>
          <c:showVal val="0"/>
          <c:showCatName val="0"/>
          <c:showSerName val="0"/>
          <c:showPercent val="0"/>
          <c:showBubbleSize val="0"/>
        </c:dLbls>
        <c:smooth val="0"/>
        <c:axId val="1409076096"/>
        <c:axId val="1326957280"/>
      </c:lineChart>
      <c:catAx>
        <c:axId val="1409076096"/>
        <c:scaling>
          <c:orientation val="minMax"/>
        </c:scaling>
        <c:delete val="1"/>
        <c:axPos val="b"/>
        <c:numFmt formatCode="General" sourceLinked="1"/>
        <c:majorTickMark val="none"/>
        <c:minorTickMark val="none"/>
        <c:tickLblPos val="nextTo"/>
        <c:crossAx val="1326957280"/>
        <c:crosses val="autoZero"/>
        <c:auto val="1"/>
        <c:lblAlgn val="ctr"/>
        <c:lblOffset val="100"/>
        <c:noMultiLvlLbl val="0"/>
      </c:catAx>
      <c:valAx>
        <c:axId val="1326957280"/>
        <c:scaling>
          <c:orientation val="minMax"/>
        </c:scaling>
        <c:delete val="1"/>
        <c:axPos val="l"/>
        <c:numFmt formatCode="General" sourceLinked="1"/>
        <c:majorTickMark val="none"/>
        <c:minorTickMark val="none"/>
        <c:tickLblPos val="nextTo"/>
        <c:crossAx val="140907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9.8113207547169817E-2"/>
          <c:y val="0.27027027027027029"/>
          <c:w val="0.83396226415094343"/>
          <c:h val="0.40540540540540543"/>
        </c:manualLayout>
      </c:layout>
      <c:lineChart>
        <c:grouping val="standard"/>
        <c:varyColors val="0"/>
        <c:ser>
          <c:idx val="0"/>
          <c:order val="0"/>
          <c:tx>
            <c:strRef>
              <c:f>kpi!$F$4</c:f>
              <c:strCache>
                <c:ptCount val="1"/>
                <c:pt idx="0">
                  <c:v>Total</c:v>
                </c:pt>
              </c:strCache>
            </c:strRef>
          </c:tx>
          <c:spPr>
            <a:ln w="34925" cap="rnd">
              <a:solidFill>
                <a:schemeClr val="bg1">
                  <a:lumMod val="85000"/>
                </a:schemeClr>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D3B-4E59-B800-C1A5C65A8CA8}"/>
            </c:ext>
          </c:extLst>
        </c:ser>
        <c:dLbls>
          <c:showLegendKey val="0"/>
          <c:showVal val="0"/>
          <c:showCatName val="0"/>
          <c:showSerName val="0"/>
          <c:showPercent val="0"/>
          <c:showBubbleSize val="0"/>
        </c:dLbls>
        <c:smooth val="0"/>
        <c:axId val="1015346176"/>
        <c:axId val="1006622208"/>
      </c:lineChart>
      <c:catAx>
        <c:axId val="1015346176"/>
        <c:scaling>
          <c:orientation val="minMax"/>
        </c:scaling>
        <c:delete val="1"/>
        <c:axPos val="b"/>
        <c:numFmt formatCode="General" sourceLinked="1"/>
        <c:majorTickMark val="none"/>
        <c:minorTickMark val="none"/>
        <c:tickLblPos val="nextTo"/>
        <c:crossAx val="1006622208"/>
        <c:crosses val="autoZero"/>
        <c:auto val="1"/>
        <c:lblAlgn val="ctr"/>
        <c:lblOffset val="100"/>
        <c:noMultiLvlLbl val="0"/>
      </c:catAx>
      <c:valAx>
        <c:axId val="1006622208"/>
        <c:scaling>
          <c:orientation val="minMax"/>
        </c:scaling>
        <c:delete val="1"/>
        <c:axPos val="l"/>
        <c:numFmt formatCode="General" sourceLinked="1"/>
        <c:majorTickMark val="none"/>
        <c:minorTickMark val="none"/>
        <c:tickLblPos val="nextTo"/>
        <c:crossAx val="101534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kpi!$I$4</c:f>
              <c:strCache>
                <c:ptCount val="1"/>
                <c:pt idx="0">
                  <c:v>Total</c:v>
                </c:pt>
              </c:strCache>
            </c:strRef>
          </c:tx>
          <c:spPr>
            <a:ln w="34925" cap="rnd">
              <a:solidFill>
                <a:schemeClr val="bg1">
                  <a:lumMod val="85000"/>
                </a:schemeClr>
              </a:solidFill>
              <a:round/>
            </a:ln>
            <a:effectLst/>
          </c:spPr>
          <c:marker>
            <c:symbol val="none"/>
          </c:marker>
          <c:cat>
            <c:strRef>
              <c:f>kpi!$H$5:$H$17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kpi!$I$5:$I$17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4FB-4539-A61E-2C0495078978}"/>
            </c:ext>
          </c:extLst>
        </c:ser>
        <c:dLbls>
          <c:showLegendKey val="0"/>
          <c:showVal val="0"/>
          <c:showCatName val="0"/>
          <c:showSerName val="0"/>
          <c:showPercent val="0"/>
          <c:showBubbleSize val="0"/>
        </c:dLbls>
        <c:smooth val="0"/>
        <c:axId val="1111036256"/>
        <c:axId val="1006626368"/>
      </c:lineChart>
      <c:catAx>
        <c:axId val="1111036256"/>
        <c:scaling>
          <c:orientation val="minMax"/>
        </c:scaling>
        <c:delete val="1"/>
        <c:axPos val="b"/>
        <c:numFmt formatCode="General" sourceLinked="1"/>
        <c:majorTickMark val="none"/>
        <c:minorTickMark val="none"/>
        <c:tickLblPos val="nextTo"/>
        <c:crossAx val="1006626368"/>
        <c:crosses val="autoZero"/>
        <c:auto val="1"/>
        <c:lblAlgn val="ctr"/>
        <c:lblOffset val="100"/>
        <c:noMultiLvlLbl val="0"/>
      </c:catAx>
      <c:valAx>
        <c:axId val="1006626368"/>
        <c:scaling>
          <c:orientation val="minMax"/>
        </c:scaling>
        <c:delete val="1"/>
        <c:axPos val="l"/>
        <c:numFmt formatCode="General" sourceLinked="1"/>
        <c:majorTickMark val="none"/>
        <c:minorTickMark val="none"/>
        <c:tickLblPos val="nextTo"/>
        <c:crossAx val="111103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75000"/>
              </a:schemeClr>
            </a:solidFill>
            <a:round/>
          </a:ln>
          <a:effectLst/>
        </c:spPr>
        <c:marker>
          <c:symbol val="none"/>
        </c:marker>
      </c:pivotFmt>
    </c:pivotFmts>
    <c:plotArea>
      <c:layout/>
      <c:lineChart>
        <c:grouping val="standard"/>
        <c:varyColors val="0"/>
        <c:ser>
          <c:idx val="0"/>
          <c:order val="0"/>
          <c:tx>
            <c:strRef>
              <c:f>kpi!$L$4</c:f>
              <c:strCache>
                <c:ptCount val="1"/>
                <c:pt idx="0">
                  <c:v>Total</c:v>
                </c:pt>
              </c:strCache>
            </c:strRef>
          </c:tx>
          <c:spPr>
            <a:ln w="34925" cap="rnd">
              <a:solidFill>
                <a:schemeClr val="bg1">
                  <a:lumMod val="75000"/>
                </a:schemeClr>
              </a:solidFill>
              <a:round/>
            </a:ln>
            <a:effectLst/>
          </c:spPr>
          <c:marker>
            <c:symbol val="none"/>
          </c:marker>
          <c:cat>
            <c:strRef>
              <c:f>kpi!$K$5:$K$17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kpi!$L$5:$L$17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BAF-40EB-A073-634A3B7A22E3}"/>
            </c:ext>
          </c:extLst>
        </c:ser>
        <c:dLbls>
          <c:showLegendKey val="0"/>
          <c:showVal val="0"/>
          <c:showCatName val="0"/>
          <c:showSerName val="0"/>
          <c:showPercent val="0"/>
          <c:showBubbleSize val="0"/>
        </c:dLbls>
        <c:smooth val="0"/>
        <c:axId val="1014773216"/>
        <c:axId val="1006619712"/>
      </c:lineChart>
      <c:catAx>
        <c:axId val="1014773216"/>
        <c:scaling>
          <c:orientation val="minMax"/>
        </c:scaling>
        <c:delete val="1"/>
        <c:axPos val="b"/>
        <c:numFmt formatCode="General" sourceLinked="1"/>
        <c:majorTickMark val="none"/>
        <c:minorTickMark val="none"/>
        <c:tickLblPos val="nextTo"/>
        <c:crossAx val="1006619712"/>
        <c:crosses val="autoZero"/>
        <c:auto val="1"/>
        <c:lblAlgn val="ctr"/>
        <c:lblOffset val="100"/>
        <c:noMultiLvlLbl val="0"/>
      </c:catAx>
      <c:valAx>
        <c:axId val="1006619712"/>
        <c:scaling>
          <c:orientation val="minMax"/>
        </c:scaling>
        <c:delete val="1"/>
        <c:axPos val="l"/>
        <c:numFmt formatCode="General" sourceLinked="1"/>
        <c:majorTickMark val="none"/>
        <c:minorTickMark val="none"/>
        <c:tickLblPos val="nextTo"/>
        <c:crossAx val="101477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75000"/>
              </a:schemeClr>
            </a:solidFill>
            <a:round/>
          </a:ln>
          <a:effectLst/>
        </c:spPr>
        <c:marker>
          <c:symbol val="none"/>
        </c:marker>
      </c:pivotFmt>
    </c:pivotFmts>
    <c:plotArea>
      <c:layout/>
      <c:lineChart>
        <c:grouping val="standard"/>
        <c:varyColors val="0"/>
        <c:ser>
          <c:idx val="0"/>
          <c:order val="0"/>
          <c:tx>
            <c:strRef>
              <c:f>kpi!$O$4</c:f>
              <c:strCache>
                <c:ptCount val="1"/>
                <c:pt idx="0">
                  <c:v>Total</c:v>
                </c:pt>
              </c:strCache>
            </c:strRef>
          </c:tx>
          <c:spPr>
            <a:ln w="34925" cap="rnd">
              <a:solidFill>
                <a:schemeClr val="bg1">
                  <a:lumMod val="75000"/>
                </a:schemeClr>
              </a:solidFill>
              <a:round/>
            </a:ln>
            <a:effectLst/>
          </c:spPr>
          <c:marker>
            <c:symbol val="none"/>
          </c:marker>
          <c:cat>
            <c:strRef>
              <c:f>kpi!$N$5:$N$17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kpi!$O$5:$O$17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749-4756-9F56-54BCB66D2E6F}"/>
            </c:ext>
          </c:extLst>
        </c:ser>
        <c:dLbls>
          <c:showLegendKey val="0"/>
          <c:showVal val="0"/>
          <c:showCatName val="0"/>
          <c:showSerName val="0"/>
          <c:showPercent val="0"/>
          <c:showBubbleSize val="0"/>
        </c:dLbls>
        <c:smooth val="0"/>
        <c:axId val="1018436320"/>
        <c:axId val="1004058048"/>
      </c:lineChart>
      <c:catAx>
        <c:axId val="1018436320"/>
        <c:scaling>
          <c:orientation val="minMax"/>
        </c:scaling>
        <c:delete val="1"/>
        <c:axPos val="b"/>
        <c:numFmt formatCode="General" sourceLinked="1"/>
        <c:majorTickMark val="none"/>
        <c:minorTickMark val="none"/>
        <c:tickLblPos val="nextTo"/>
        <c:crossAx val="1004058048"/>
        <c:crosses val="autoZero"/>
        <c:auto val="1"/>
        <c:lblAlgn val="ctr"/>
        <c:lblOffset val="100"/>
        <c:noMultiLvlLbl val="0"/>
      </c:catAx>
      <c:valAx>
        <c:axId val="1004058048"/>
        <c:scaling>
          <c:orientation val="minMax"/>
        </c:scaling>
        <c:delete val="1"/>
        <c:axPos val="l"/>
        <c:numFmt formatCode="General" sourceLinked="1"/>
        <c:majorTickMark val="none"/>
        <c:minorTickMark val="none"/>
        <c:tickLblPos val="nextTo"/>
        <c:crossAx val="101843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75000"/>
            </a:schemeClr>
          </a:solidFill>
          <a:ln>
            <a:noFill/>
          </a:ln>
          <a:effectLst/>
        </c:spPr>
        <c:marker>
          <c:symbol val="none"/>
        </c:marker>
      </c:pivotFmt>
      <c:pivotFmt>
        <c:idx val="5"/>
        <c:spPr>
          <a:solidFill>
            <a:schemeClr val="bg1">
              <a:lumMod val="95000"/>
            </a:schemeClr>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EF2-4CCA-BC43-753732A3383F}"/>
            </c:ext>
          </c:extLst>
        </c:ser>
        <c:dLbls>
          <c:showLegendKey val="0"/>
          <c:showVal val="0"/>
          <c:showCatName val="0"/>
          <c:showSerName val="0"/>
          <c:showPercent val="0"/>
          <c:showBubbleSize val="0"/>
        </c:dLbls>
        <c:axId val="143661184"/>
        <c:axId val="139128336"/>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EF2-4CCA-BC43-753732A3383F}"/>
            </c:ext>
          </c:extLst>
        </c:ser>
        <c:dLbls>
          <c:showLegendKey val="0"/>
          <c:showVal val="0"/>
          <c:showCatName val="0"/>
          <c:showSerName val="0"/>
          <c:showPercent val="0"/>
          <c:showBubbleSize val="0"/>
        </c:dLbls>
        <c:gapWidth val="37"/>
        <c:overlap val="-27"/>
        <c:axId val="1207141056"/>
        <c:axId val="1119474496"/>
      </c:barChart>
      <c:catAx>
        <c:axId val="120714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119474496"/>
        <c:crosses val="autoZero"/>
        <c:auto val="1"/>
        <c:lblAlgn val="ctr"/>
        <c:lblOffset val="100"/>
        <c:noMultiLvlLbl val="0"/>
      </c:catAx>
      <c:valAx>
        <c:axId val="1119474496"/>
        <c:scaling>
          <c:orientation val="minMax"/>
        </c:scaling>
        <c:delete val="0"/>
        <c:axPos val="l"/>
        <c:numFmt formatCode="\ &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207141056"/>
        <c:crosses val="autoZero"/>
        <c:crossBetween val="between"/>
      </c:valAx>
      <c:valAx>
        <c:axId val="139128336"/>
        <c:scaling>
          <c:orientation val="minMax"/>
        </c:scaling>
        <c:delete val="0"/>
        <c:axPos val="r"/>
        <c:numFmt formatCode="\ &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43661184"/>
        <c:crosses val="max"/>
        <c:crossBetween val="between"/>
      </c:valAx>
      <c:catAx>
        <c:axId val="143661184"/>
        <c:scaling>
          <c:orientation val="minMax"/>
        </c:scaling>
        <c:delete val="1"/>
        <c:axPos val="b"/>
        <c:numFmt formatCode="General" sourceLinked="1"/>
        <c:majorTickMark val="out"/>
        <c:minorTickMark val="none"/>
        <c:tickLblPos val="nextTo"/>
        <c:crossAx val="1391283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gradFill>
            <a:gsLst>
              <a:gs pos="0">
                <a:srgbClr val="262626">
                  <a:alpha val="80000"/>
                </a:srgbClr>
              </a:gs>
              <a:gs pos="100000">
                <a:srgbClr val="595959">
                  <a:alpha val="74901"/>
                </a:srgbClr>
              </a:gs>
            </a:gsLst>
            <a:lin ang="1200000" scaled="0"/>
          </a:gra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2651882695258191"/>
          <c:y val="0.17804588541579747"/>
          <c:w val="0.58670756982210881"/>
          <c:h val="0.78217048280235646"/>
        </c:manualLayout>
      </c:layout>
      <c:doughnutChart>
        <c:varyColors val="1"/>
        <c:ser>
          <c:idx val="0"/>
          <c:order val="0"/>
          <c:tx>
            <c:strRef>
              <c:f>'pie chart'!$B$3</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759-4F5A-8AC4-2245BBDB3C4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759-4F5A-8AC4-2245BBDB3C42}"/>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759-4F5A-8AC4-2245BBDB3C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759-4F5A-8AC4-2245BBDB3C4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lumMod val="95000"/>
            </a:schemeClr>
          </a:solidFill>
          <a:ln>
            <a:noFill/>
          </a:ln>
          <a:effectLst/>
        </c:spPr>
        <c:marker>
          <c:symbol val="none"/>
        </c:marker>
        <c:dLbl>
          <c:idx val="0"/>
          <c:numFmt formatCode="\ &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dLbls>
            <c:numFmt formatCode="\ &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491-41B9-992E-047A38004D1E}"/>
            </c:ext>
          </c:extLst>
        </c:ser>
        <c:dLbls>
          <c:dLblPos val="outEnd"/>
          <c:showLegendKey val="0"/>
          <c:showVal val="1"/>
          <c:showCatName val="0"/>
          <c:showSerName val="0"/>
          <c:showPercent val="0"/>
          <c:showBubbleSize val="0"/>
        </c:dLbls>
        <c:gapWidth val="72"/>
        <c:axId val="1416651888"/>
        <c:axId val="1115612880"/>
      </c:barChart>
      <c:catAx>
        <c:axId val="141665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612880"/>
        <c:crosses val="autoZero"/>
        <c:auto val="1"/>
        <c:lblAlgn val="ctr"/>
        <c:lblOffset val="100"/>
        <c:noMultiLvlLbl val="0"/>
      </c:catAx>
      <c:valAx>
        <c:axId val="1115612880"/>
        <c:scaling>
          <c:orientation val="minMax"/>
        </c:scaling>
        <c:delete val="1"/>
        <c:axPos val="b"/>
        <c:numFmt formatCode="General" sourceLinked="1"/>
        <c:majorTickMark val="none"/>
        <c:minorTickMark val="none"/>
        <c:tickLblPos val="nextTo"/>
        <c:crossAx val="141665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1E2338F-03A8-44C0-BEFA-262F0268BED2}">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A94C335-EAE9-42E9-B9DE-011E12C43807}">
          <cx:tx>
            <cx:txData>
              <cx:f>_xlchart.v5.5</cx:f>
              <cx:v>sales</cx:v>
            </cx:txData>
          </cx:tx>
          <cx:dataId val="0"/>
          <cx:layoutPr>
            <cx:geography cultureLanguage="en-US" cultureRegion="US" attribution="Powered by Bing">
              <cx:geoCache provider="{E9337A44-BEBE-4D9F-B70C-5C5E7DAFC167}">
                <cx:binary>1H1rUxtJtu1fcfjzKTrfVTkxfSKmJAQYg22w3d3+UoGBrndlvV+//q5CAqOyDEw090SImWiFkVK1
M1fuvdd+ZPLv6/5f18ntVfmmT5Os+td1//vboK7zf/32W3Ud3KZX1UEaXpemMn/XB9cm/c38/Xd4
ffvbTXnVhZn/GyNU/HYdXJX1bf/2f/+Nb/NvzXtzfVWHJvvU3JbDxW3VJHX1xHs733pzdZOG2TKs
6jK8runvbz/f9lfV2ze3WR3Ww+chv/397dZH3r75bf5FPz30TQK56uYGYzk9EIo7wqGU3P3Qt28S
k/mbty2tDzjnTNs203c/zv2zz69SjH9WnDthrm5uytuqwmTuXh+GbUmO3/759s21abJ6Wi4fK/f7
2y9ZWN/evLmsr+pbTDuszGL9gYWZxP9yeTff37YX/H//PfsFVmD2m0eYzJfrubd+guS9acIqvMqu
7pfmFWAhB9oBIkrR9bLrGSz0wNHUYcwh6/fF/bPXsLxIpN3QPBo6g+f9f/YSnv8kV9+v0tcEhx3Y
SgmmiF7rDN8Gx1EHjiDQGrLRGYC31tc1OC8QaDc0DwNnwPzn/X4CU4ajeVWtEQdMcygFFWutsLeB
oZQeADiplVT3xm4LmOcF+gUw9wPnwHzbU2Diq6x6VTcjYK+0QziVa2TgRrbcDDsQXFMppbNWKTlT
mfJ5iX4Fzf3IOTYXe4nNPRV4Y/5+szBJk34PX9O0OQeaCNuhHA7lMUC2fUCoYhpcYafD+W/F2g3W
7m+ZAbdc7CVwZ1flkFxlN/cb+xVIAsCSzOZyRg5sdWATCkuoN2YQ/umxmXuJJLvx+TFyhsnZci8x
Obm5Csz94vxzQIQ4gHoQm4kNa5tZOUrFgZKa2w6Z2bdnBdmNx2bYDIyT/QRjeZtcdVfl7evhwfUB
IY6tGFRk/TMzahLBj6MEpxujNkPlJRLtBubHyBk2y8O9VJQzk9WvGuAI+BPOJdW22MmhKdEHYGqU
qckTbVmv50XZjcnDHGaQnH3eS0gWV0n4tymzV3X/9gGTQilNN5EN3VYYSoEKtZlN7y3cNjYvk2k3
PI/HzhBa7GfguUpMGd68IjtjzoHUEkrBZx7fAX12bC6Ywx+06bHOvECS3aA8DJwhstrPiPPSNHXw
ZnFVmiR81cCTgzaDbrH7LNo8I0AQ/giCJNuGGKhtvXm5XLthmo+foXW5n4wZ4Y0pr25ekaBxMGbt
SEkEW+vJ3L4ReSAR/nA1o8wvEWU3ND9GzkBZfNhLt/P1tkzhge/376uQZmJLhv/NlMZmSNYwpZXD
1+Rtxs5eIMluSB4GzhD5uqdEwGTZ7XUdXjeviQo9kLakEhxtp6YAHJs7yLSxGSqLl0mzG5mtwTN0
FvuJzkkCV2PC6hUVhhxQRJgCZmytF7Mo09EHVDiKS+dH1POYDLxEot3w/Bg5w+ZkP+nA0a0p/Vfl
zzBZAloh9O5qmsMPhBAcMc8mzTlzMy8QaDcyDwNnwBztJ3M+yW5euZ6mDxDTaFtvVEbPCbQ6gC1z
iNIbcyfu9XVdsnmBQLuBeRg4A+bkfC+9/4c4QcbsVYtpYFwOF0JtFp7MKJm2DySZwhrbfsjhPLZm
L5FoNzQ/Rs6w+XC6l9icmO4VY03BDogNVGyxO0GjOXBBgZqSzfuzkOY5aXZjsh41w+NkP43Y6WvX
0BwE+QJ9GLa9k5JpB9lnAiN2n+1E9fOxpjwvz25M7sfNUDm93EstOcWSNNfxcL82/zyA4bBQqMIw
pJK3s2WOhFOxbcrunc7M279ElF9A8jCJOSh/7SUo57fdm+OrNK+C8DXz/4IfKEeiheY+iAEAW0XN
KchBeQCsYK1R7H5XrL3+i8XajdJs+Ayq8+O9hOrsKsxu75fpnyuPkAccCWchHxmtxxApfcCoogK+
aO3+Z8TsWXF2Q7MZNoPkbE+LM1dVdXUdNNVtXVevCA07QKofwYq9SSrPmJmNZhoiUcVxZo7m7KXy
/AqbrenMMdpPMnAWXgehf5W9IjxoqQE2Gs0au9MAEhkagpBnCnymnxlBe4lEvwDoYS5zbE7206SF
SKBVpn5N9qxg1jRFT9Mm0J/pjhYHVCOqQbPa/Y5Yu5yzl8jyK1gepjHHZT+DzbOwqqb/53l4v0j/
3OFwJC4ZmgIekmN6mxMge4buQIYKwaZE8JPavEioX0H0aPAcpP3k0xPJ+cuU8eshhMgTrUtMTA20
dz9z1iYPgA8Br9tQghlCL5FoNzw/Rs6wOd9PWj0pkGnK19QexJjKRpOm2CQ4Yb4e0zWNQrRto3wm
Nx01M2xeItFubH6MnGFztp91tPPb7+VVFb+mz0E0g84MjojmIZrZwkYf4EjBdI5jd4/tSyTajc2P
kTNszveTUH+pr4LXs2foQuOg0YgzNynOmc7cdaXbOMvB1ExbnpNjNxrrUTMkvuxn9ezz7cRpqttX
jDi5xOkMKAFxNmowgwOnN7iYsjlio0ZwP4/TaC8SaTcyj4bO4Pm8nwzt/La9es0Gp0lVpBLIBuwu
bVKqwM4kIs4NeKDVj7F5Xp7dwNyPm6Fy/nUv45l1N9DyKn7dkEbgiAY4FzJm63hyfriGkAPGCaIe
NcvRvFSe3dhsj54hdLncS4Qmovnutqxuh/v9+88DG4G2AI5MpuS7qZmN3nNEPTipuoZPz1B6mUy7
MXo8dobQ+bu9ROiPK+SiM782r5mxsQ8EpVzazi80iJEDCfP3wK5n1u1lMu1G6PHYGUJ//GcvEZr2
3NltH16/Zn8gbBwDg6aPfP9jCk2JOqCoRoM8zLB5mTS7sXk8dobN+dl+YmPK/z99tmgW4Dg/88AP
Zj7IRuuTA3qg1Ia7zQj1+Yvl+gVSs/FztBZ7jNar8wVYO1wtAE3ZtG/OEm3wUjh9Mx3XvXdI975w
U3y7W+vnpXoKqfvRc5z2kzV8CMJXtHXgCwIHbpGm3rQTzNJsOFNgE1ROnV/g85w0u3FZj5rh8WE/
S6Efylv/VfkBThHAdqF1U20o2nZyDY0E4Ac4RMBnzud5QX4BxmYCczgu9tKMfUSuoBqS9upVj0RB
TRyNE1GbZAGZ96fhYLTDHWdqylmDhiaQxyHpS6XajdD26BlOH/eTuF0EuLrlzUn1uoehBarRzGH6
PvGsgcNj6oZqtaTIGkzXP9z9zNI6L5VqN07bo2c4XZzspT59DdEc/aq6NHVKUeZolBAedGULI+dg
UjTB70vacluXXiLRbnx+jJxh83U/deiP26p+82NSa4Pzz3MIOB+Fe20QoOL2gLufGb92CI5/chvx
zybHMFOiF4u1G6XZ8BlUf+xnNu6PsLo2WRW+ZiIBqRyQaslxA9H6Z9vWoYaNfkScFNW7j4O+SKRf
QPRjNnN49tPK/TEYXLDm3xuaf65DU/kazTZM/eKqG5TgwOIoktxkg979s9dxzwsE+gU09zOZA/PX
Xrif6ycvfnts4bY++d/ed6fRto4UHA7h7GwuwH13aKFGAfv+7pRZlnR2H92vxdqN0Wz41kz+jy67
+/VFeA/3BC6v6qvDuwsGH92F9/S7d9PFnYezoRsqvNaqrdneb/qTm9/fMoFVfri2cPqKzbi1RswW
bb3mD+Nur6r697eWUgfa5hwHFoAeOq8IUj8dvOTvb9HEONEO5OwQzeJ2AwfMMJuSC7+/BSnkOO8L
uDcnGavpgDiG4JwwZ7idQlNU1DUuPHi41PGjSQZEfQ+rsfn3m6xJP5owqyvcqQivmK8/Nkk5PXHq
AYfnZDYSHjgfhvevry5gdvBp+j8JjcqMdrG8dahXN/qQ5SK3kgXJ23D8KmWTx1fCKmW1yoqhGsSy
Zr0M+oVlPPLdz0qRWQvD+th+pwM5NMtYW1lx3Ok0qc4SmebW4Jq4l/l3GddRb5ZYqyTiC9+2Bb21
ezM0F0nQ28mV48jcu+YpL9S5r8Ii525KwwqiiFyW6YeAkrrLln4iyzh3TSfT9D21hwIi+2lKh1OW
8iz626pagzGPIN2xSGAWW2uEygUTGtnvKdjCcmFHPF4jm6ZhE6jAufU6k0XFcZ2KRBwnoq1K+3is
/DrsFmOY406MhHgh81ZPP56i6rv9fLStTE38HNldHGrR0/uPMBoj7lSKqPAmojGPw0VtuOSBqzWz
imhV9p1f1ssyqH0RuJawxjz72Ak+VGxBxag6/q5WQVbFrjEFL+k54pQC7z0tJLbwYxlt9NpynOwE
f0br07Qtt2Xsg9BiQcmtG2WVLWFLf7R9u1gljqg5cbOyVupbLIlXw1U/qNvz2EzPFRonT9DAwNC1
OH9u3gzGNhZ3bvwBe065LcmT6s9AeCzz3S4Km/BD5uE61doNAoM2B/fpx+ufpm3jflKcq9QC2Sjo
0Pa0fdmGFukDfmPZiV3wheyIkldQJKs+MWNoJ+ehRQ0943ExNJdxRcgYuCjvJFiUpyVB/LENgGQo
zyAHM7UI4sD6DIBahSQa4sy79vSYyfLIFHnqDYeWl1Z6OBqcsgcqTz/y58mj2I1eBPRc3V0xQbYn
H9iBl0QDKW+E6qDlq4GqkcYrWXZNJQ5DxxPqW9lg1Qu3UmhC+WbI0Jb6sA0NybtnNgKdWTKbSFwP
By2BouKmKxw32pbG12MkdV5b33GQw06t474OJoVIexPg5tami8QoFmFaDSx3e804pJIhCZrLNFfR
sMgsWmaXOg3SMlsW0pTsIm3DrPr+9JpN9vSRvbWRISM4tobrg3CEHdoysyVN5zklKcb+e1/WJTYB
aWKCxSJ9x6Xl9iVvrcucxcWkNHVnppcw95v/drHQrYATdByHSh3BBUzb9mI5BavqoVLme5ZICzY8
gvUaO7cdSD3IU+5J2P3Kb3D1YRrJDBa1zNOSymPHiqw2dosA1nay/EOAUVk4Ju2p6OPcpM+YFTrf
Y7iVBCE5Q3mYAWE1nWN6bPt63mW5zkb+vfKYstLDqK7ypPlYjHWYZ4uuGAoIZ9lpi/fMUKRmWDrx
OFiXXZ57J5Uuk8hfpONIhtM0KLLaczNNlFcvGkms5EKl2h/TBW616WESmRUNNHtHRp3gW+PQ64ri
GTWdFvYH/lLgDjZcYAiDDiYgCP69PZ9uGPuwHGV8bGdWGcuFnaY2/6bKOMC2e3qr/fwo3PTqYO3Q
U2RDvWYYpx5Lh8ZX/vHaHLUynrZTz4oUL08/iiLL+2hasL8K95ThPgxMTuIaOTmzg9C3rGizNv9m
SyMjucgJyv2F63mN1uWCjrYFh+UNa5+QNALvNXdGMqeeg7f6ruaqWDUdf95MiblvwkVdoFhSU9xO
NJnH2ULEfVylXmDyb3kJ21Ac8ip2xBmjAR9OedUMAFl7bTJ+TYN+GGy3CcquCBZwY5268IvRs47L
VETj19JqKnXuhGqiPb1o00QfxY2cNp2puIZiDK0t24u8jOLx65iouItdkiSTKw6xp7DtTKYD/JIP
uLb1q5P2PXYkl9GAl2okfu0sc1nxaqXsZtqRce+HoE3F3eO141tD5zqmj/AVBpQIkodWNjGeOpdp
fNVXKivylW5L2l4Kbsb6fVnGXukmSVqydGH5Xtof+wKU4a/MyTzxtSUtherYjg/21BaZAfF6em/M
HRNW38YJaUQuwlboAJltDe4NmU91nnwbaVqVPjYgsfPK7UxkkhPeFB3M39NPnNtYNh0MZhRsBMVy
/dMTq5JUQZfy7i8+NtNm7BoxGXVW2TEoiWoLqb55ER+xCTvW1JV/ZsNcYp8+LcZ03ciWUnBcxcxs
uGN0tjAB7r+t6yNvm8LSKv2aiiytuVubRlq3pggK2NggrjJ6WHq2CT+2lePDjuaBNP6h79SsNS5O
b3ZJ69bML04Tz1GXPS8TZ3Crjqr2onYsEi4KOfbmFJuIBG5EhBfmrvAUnUxYQLAPTRuAM514UVxP
9qxFc9sH9Hra+eDyuOR9e/T0jOfW2sGBKzL1irK7e4oQ6WzPOFZekHVFZX9pm4yAmsuyZKDm7Tjt
WwHqKI4D2vXYtn2sOV78+o6vWyqftjRvoo55l16vpi3NinBMy+MwZ3wy/MVYEboqkjavwqNRDjG0
zuvSKVKgg5NCO21aQI2enhKbWTYHvM4BGYBVA4K4Q2tmsAuepaOJMvbFqQMO3apzfxKgtngzqe6d
HuNIwADZvKCfVBy2cjIpZV7AfVoBRXBCezn9yhQx2q4THdniOOySaR2KoTPq3Ct6fCoM+DTFwU9V
tYotu+Sr3ClbXi0GeEFM95mpzeIaTE3DFzEKVYEnAovdRqvuY2onjRm+cL+dLFVdFthaYzKG5rom
Tswyd6hNMX61WTZ5/dQyFID0Kk384XBMFa39leZW030B9y6xHJ0dcew+3o6wJlloaWwx0SX5ZN0a
mM3jkOUdzFoNnoUHhrVH8C9EjhRLkfoCS1HXdmDVC5k0EVQi0CzCv9brM5nCqWv9qfhhpqMOSBA4
o82kg2Ca/ETgaTcKNajC+tymtoF1WJN2Fjh9Gy8QLwd+9pxZmLmj6ZECp34ZgVtCzWceTpLIgBjn
vf25aih2SD3g6GR4BEaD9RFRLow89DrL9JWrEj5gwZPWy0DEYPSwSl3ZJ/VHW1WOF628WjgwBlDI
9qJEOQMeILWg+HWfwVFtYPOLLsNS9omTQVegRRMcftxPQFhRSPGih0i3F8SkBpLIOIZvilU9Rd9P
r7bQfNsmYvKTE4CRwIWz4HbzeA0kt7J80g+fg2BQiefWTczzhdcRLzpXbBTlcFgEpcodVzOmo8At
yyIs3pGk4b10c3A467T0U0uceWlg80XRmd6/JmFCjjuvEWoZ25lJbkSUjOVFalSKv5Ix0qT7IFpK
+nHpRJmW+aIAK66aVddJpz0vi8DrjatSktL3nJRUL7Os1HQR9XVTeq7pnWKM3CBrS9Ev/D5uoQzt
WHZD4vaWjES00ow24lIl9SD8Belp0zVHue4C6oGVen59Ugc2+ObCHpNuHBGsYyvmJ308eI1bVHmk
Vq22fb6UqdWPnztlWPi1EYnvLbmoGV0MiLrN4Cq/rvRSh6yLF75M/GMckq2XhSHdeOrpjJAj2tGA
rXyrcgJymMcmFV8G2fqx9UUb0vef+7rn9ZlV1Zl1AY9hNzeyVKr8Mtqtnxk3N4YG1Sfdj0l85IXI
2axGI5zUuBrskQULuxyrwvlO08jJbgKWm7ZfYqsMxa1u6q4jizjpKhod115WSGeJ6EYm6shLrVid
a2pbcXzUqpxVSXAbOBmvsco95U4pzkZuWmzpkZZVHnxCfaFW5DDLRJ7bJ432wiB5n8k+LvzDqPXr
rn3fSc8Pw5Un0q6RF17GeHGiIhH4zgp7RfHYzduRwK0nlRN22vUtoYp6GXjlGA0nnV9ZQXjUhSm8
zSLWnYCBbfOwkX8aq1GyOsHm6Cxv0XHQFnre5GBd2q0H7vTqQwLGjZd6/UsrDBO8h5YVgceNphLF
97EpNGvfRarMfXZMe8uy7cUQybixj/osomniStFOfpFIK8R0fC7hVK56b0BpZRHJQEv/w9DlXW5/
jDwr6pKVHXOL5SdxM2in/aAiLkPtFlpPmRa7rGUQf7V9z7PGUyGSCitlDQVM9hmsdhHIU4t7pZ28
p2ER0uRjFHWR4x12EQyBf2hC9EqVC5isSaShtRLCDokfDGGxJHkclc4yq4klsz+ZzzI8L40Srb80
vlMUixLRPVaWOU0ID7KgKpi+BPKDsrhFoSdOL4IKs1/kAc24WkVBN60YT+oYL6YKausyS+3J5Iu2
9h17obvaYAOMGfjGUa3LFJ/L11MNajli+YoIUY8NX1J5eFoSUITOGQ0neGguAib/oEk/rXMmdIQM
mdVYJaCwstgJxG1RIKApVmUYgmktOocOdrEInUA2FhAUTdF8raOsCTOslxWM5ihoRkH7MyeyJ5FD
IJ2Plwo7C0/geKv47ln9tMFUaU3Iy8HC7xKdTkvTthQfhYt1ig4ytCjKYY6b+ZQl58V3pBED/E72
uVGXsRSe5gvRaaS13NwOKNZis3u8sdL4Sjuypsl59XC3GA12TbnYcFwtRzn9i1cyPuMkLK3LzVJb
64/fL/L6c8h/sPjMZnkKAWhmBe33OFR5WB6FGR8w6YKN+ONErs+4H5JLpBV8o125BsqMbY2thnxC
U/onGdWDJ10aB+2gPui0MVillqUJPsJyZA7LBZI3XqvdmAwT6fVTyfDLxPZJ8V2vV9Dk0CDYtfWc
AhYiRlvkJlMdPR4aZ8o5kDW06+2hvDjB+igRYsShtJNp8r0aAuxTn5bTYwIRKPxyMAWxgy+jFYqm
foeZ8ml51xtpbIYGUmKS07fQsKwwDvUajt1V1cEk+npBrbEb8Q+TcCPsQ4vILI5ORtSu+/zIJ8jT
kcMubAx0Wkf+lM+pOuAbtjYrvlPlZ9g+lQRjxeTLFmT3Q4UM/fSFrJ1eROs7eEkyMqlDOspJ/qxR
ftB9aRI/8cNV5jv43qDg1OfHcTXYtD7l670SRpWu7aPNkuuoLSFOH/IYXwIPYPDwKA9j+PmWFqMi
X8DcIqdd5oVVZ+GCVL6Hh8sowP3OyzrJkbFNkAZBygAwBc2JbfxJnRv4V/wuHhoVOasYZLEf3nFd
Jb05roUhabpItEjS1vUqH8lQqmmDzwd1UeEFpFEm52nR4L9D2iE1KElHkQArUKFIztu49pAU6MoI
T6eBb9qvKvN6RAHeME57v9Mw5dGq5wWDhXHKIGmcwySFi00PeyvzdHUiNVxV/xdRfQR74yfGxPHx
Jkke1UlQRqsmSBDvXg+iwoHf4zwKsBxH/E5nCuMkWLDK62Jv/MoDx3T1l4J3QaeO6/XUe+1XWCKe
92OMGcV+V8lDNRIKK1eXYlo+2ufTrkEWbtri6zSMU8UdVoA2bJpvHYYMLyU2OD5fhEjwWm6YjMiW
40rfONMuUhaDSs94Tkt8Qg10imFb2VTYV+sky0hlUnqrJitKj534XjHiO8Z1QtFDWI5caCFFjCyw
R2OEvmmK2Clb1AkSE/I0jdWkT7XoQpQW/NipYSq58gb4vGqApYlWiGynxWtCPqUKWOPEqDBESeZj
OP6wBGb5Vwd65lnvOq8qy/Bc82hKvZoG7u7Mjj2u6k8CybnBO+y9yBqClepymVRLpC5wZMe1kQRS
34TPKUJyOEMN8EdLjJiVytLJbaTSm7ZbyUqKzbdeyag2yK/zkIS8fdeNMvXsT/HYdNZlCTKNrMKY
F1p9g73F/rK6fMQKRIJMc/DyzILxR3g5ZamSEHwVzFqnpsu/KT0EBf0u+kQl50oV+eCtBDNVbf3d
hTTqvUN4NJ5It0qQ1bcWTkLt8ivyrF1cfyZ+Efn+wpMDD/qLzga3KW50G7YF+6vyHKQmjsq4aVO9
sNhYxV9H0TBh3AbeoUewT6kBp7RtqRvaYJenkWaLFr+07Na1O9Tb+uVmJmssizxC2nuBXtphmtad
uUmSdrJ/evAnawL2PylvWKXTJ7K7moQXsel3khILnxj8Yfqgx5GdSA8RuU8VmzDxcqiyD7bonY/1
QPPDCIo6aaVOp3c2WxacEpZI42QW3lpn+SdzavmLsh9KbruUlcT52AS23xm3IxlqAmIYPc1OuiKb
tNy3xikdWKH6hRcBWlafFCPB/hYEVZVzZGMnyeMQ9dNvmwfJUsOlFdgq1uU6YsvCaLRjN8ryRnyK
1wYrXicaCxw9xm6wkmJKQlalKoVYpn5aGM8NCtVYl00oc8y57lCbbN+FzJ9oXCB6PMNuk0ms5k7h
LBPDj7iebCYlz9lUPF1mXT/tSdsbWRy6MqiyND0MogTauFovCLLbk9GL0V2L7xUVtaLTgPHEdp5J
fM0CeuRyYB+wgxmMm6I/JcuDGpURZOHZZWCMgtS27/fQhs7AzBaWmDQoaZF4Cdw2LCbZn4nutmO7
6fG4Lgm3JU4XweP5szxr2fTG6iobqaq1aYyQA4YUiAOgSU8/alYWgDYRNEngWUhZ4b9qCusflUQ7
Jy4cD1Tyfo+QuDdmUeSeEB9wL820u7UKJlCbMALCRpQCkG2M49OybKcQ0CqD/ePgOmJHIauPfc62
ZfFazpC+jfxL/EEJmLFQ0omPVxVuxT8cDajzc+v88wPRAofEgXI0Q3Jxuj3n8eRRKiA0SYl3UfQZ
HIUfw+Of2EMMM7fR7KcnSKe03aOiBWaI3C2RuC4OHfcoss0e2CeR8LM6URcbi9EF45S0HxQfpFz1
onLaVZR7Y/mp6fgQLdMmm+w5L2EarGoU8EfPSLS907HmCKWmvzLIbS3RrjQv9g2aWJ098OIiWStV
B14HHe+b2INdD502BASBaAZopuZwDqAWVjAJEuW8aMZFWyCyX8mUG4maCEzLsICpL/Bx6IdHz8OB
I55cdOsqXb42s09PYg4jgEOBhuB6MaRkKf4WzAxGFRQ16632PKjiyTKNd0Qor2TWfBospxG42fjl
qS6JAggajPEXtO6ai6ZjSNvPs3uwEfzRxuZ84/Z6PygilxhYVuOWFa6I+u+eh5T/1NUMxUCrn/jJ
HPDOQya6DaPztVsCSZ7QsOMEepFVxeQwnn7grAqFYA8dGhrF+Km1EH9Ib15qyEgdeFGf62sSIaG7
2YBMxROpKnk6BV6d02bpgqSiZLZrlwlqAm4C0lYtap719peoIzAXz8i1bhF5pEHI9qEQp9G4Q3Bp
mYODFNtrTwgqK3YYVEflyEhQHTLZT10SDe76aczf1Zih0L4wlY/sqHZTb0S859bSr2l6Cn+L1iB/
YeIcuZv3TCB7QD6mnvR9czzAu0tz7vVhTPth4TEUjf6qiiJFIFNGTGTFYZo0I6sXxBBVpUunlEiW
vec9NVx91OuKXKwQTvAPXpbSoj+L/aDVaOVpWhVSZDUitJAcI1Sww3SZWFEOe7ahGLaFYYEbr4kB
OLYDc6/uDNE6WIjvVrMLUgbji+BucuRdyyxQUsMcMP2MNVhukCTV2Oe8SiY6Zq3ZSY6iLXAjuUPH
0I2rOqWjm1WlzsKlyu0katz7pEUBxxe4Gypyx4FQG+uwvmPhTG7YLlrkhhAdxIod5o7BI9MYcUH7
jqDeEPqLpE9xO9IRMvJJlHzhIK6an6uh1iI/iRSxpnC+aktkSod1JKW7oeLFMoibFIlT5FBs1Anc
KKgd4y2sxvgdSd0ChzMk+6gLndvdoV9APYvPctDtaD6jYjDVpMDiCFPnpq5QBvgc5sgX+0vsc7Q5
rIKyoDRapBS08e8BwWPlvJOq79g3Kvuhds6R+PLyT5nWUcwOo6yyCGJZ3Ivb1wu0mKHGf5iZAdgu
u56N5eASC7mFdgFyRaWzGMTgde9jXdXV6KJM3oWIh7VTorIZBqQ6EiSpu++KpPEQLD0Bypy5qZ2l
5Z8ZcidW4zrrotnGmhSo0/vqvZPC8karLEgUa8CD75gSUtcT0xuyenIb662R3PG5zE5iBF2lRqdO
7rYlUSmFLfKNDTFYHDO3i61Wf4YZNs5lnmkrWaWh9KUb+H53KYdQRssh7LyjULT8OCR8PEnLvj1G
LsJc2KVii17L4NwO64Qg69uWnz1s6mPhS1O50L7ge1TmyZ8+Cc2y19RDNJnw+gjhKpJCLJOnTk6+
mRjqmHW5eq+6MF/aIgiALrHKVWT34jAyYfNhjJKaHIJX14fOQHiCHavS6yBvLhkV+WkpLP80bav6
UFZIIqNBxj9uTaOXge6cT3YeFOg3yMObsCq8ZRLkvjuILFtKTxfvnJGlq8HLUMfNcinw1c6QLUSU
2asOX3niIKL6XvamOUI/hndT6Dg5inuajO6gI7kKImIuc4HsupsgyVK5Fjf+l64fnavEyiSC8Sb9
3DksPCSsJu8E0UHoGsvi7wUSbauyrnAPSmR7n5D+C9FHVXN9Q1GsQURCc3rRsigIV/mQWYe0SuuL
qhVIGcAULKuhb97xqhxiV6ads/Bs7QXOn2HL9HCCHoLmumIiooemyWsEKmEaDG6LU3+3Ti3tdGl5
Vvku1WgoWApaR5/6lseIdFJzKquaFgvPCcwViar8fY9b7U8rRacd6smpCuq33bsehPSM2HF7gvy1
9S6MecCWDqzfDe06nrnj6NAAgW9u/dXlRXdbWFa/YCEdr6oqMgw9ATnaGsexws4Nkjxx0clVNst8
7OL+nWr8wncJzcPzgdowxAiKFm3HE/4Oh+iT/F3ZF+WK5Q07lUnau8jVfpXdcE0az/t/zJ1bj6S6
lq1/ES3A5ia1jnS4xD0j71mZ9WJl1gWMARuDjeHX94i9lnbv1Vu7z2mdl6Oql1JlZAQB2HOO8Y3J
lQa4fexk5hLioM/z2vU2KaNVkoom83BVDdUfq3KoqnwY1PWUGwGKQRQJryOVe4bQT3jLMidhN+wl
Wv089Pv50QWDeJyadRaFmOf6dWzW8V071Yf56IwrWKBVm7f4fPBMU6hmuPFcsxXUpctDFk5NVwyb
bT/bXm05bJr+DY+PGHOlbPCYwQY4qlCnhdE+O1E+0M8pjd2lhWJvYRxQgzdlc86MN6KnNPUlTj3J
8y4Q2af2UJaUKSqsNo/aaXyIl1jssNDHcZHxLTnMgWwewA+Bzlga/RrKQe2tccG+VTb+1IS9Luh0
X7ex39L9qOiat2Nf/1rxheybOTGmQiG3Ps86i1iu6QjPVdRz7jfWHuNMqP2ISjLI62TKXrNhzr6I
U+Sl1Ux+2c1uvwwu8NImMryjQAP2PnaKcnTj/IwK0cujZbAXT0/i++bLYU+6gIEYgyB8bVafYi9z
WJH8lqdQdCIRHxJYK4WahnYvIqNfwZwRfH4bngJ/ILs2JtMHlLXxIRsafQjWLnvue72d66kdK5dg
yUUj2/PrQP35pA1dHoaJ6RedpvQHERaLQziu9krXHjcPVKn7gMzm7HSyHPniiITykg57Fve0RIML
8hPCRXbcPM0ujDX6cQvT5jWF+PExbun8gg2/PuBmS+62wJvBVsV812UsusCjDkgx91lXpts6EFzv
ethttScfBET0h9pJNRZgO/ydXtrxQ82G1miPt+2iM2rOAKgE+vtevtRky3qs2b2rSCLSQwDXrrBq
o/eprQm0de399FgINu6yRnTjWbH2DtVqmRiI0ulFRMQmc+Vj2l83512m2GXxVP0AnaS7enQd3rpZ
f+I1NaRaHrxNPSqY1iTt1WUtsNBIBfyUSRV+Nx4zS9E1i38HWMe88tDacd+EHaFF1gTJmTKp013m
90N26ptUlXBi6ZZbONZlmm19krfbnNm8J2y4Sg+O/Xn1xgTfdewvs76MmYVVEzgdLMeBjv09cdR7
TIaMqyJ2upFVkyn91Nbc9hVM27U591xIXnp6iEBqMhZ4+8RO0/a0poM2zf5WevhlNjo8lErgW5NL
LU4CXbXuiiBB5VJEvWH2DnpHOxXEBPXLkmxyLaTfxRdghCwolwAl4nlGKz2/RRz9m8Y6otUcxSic
6gFg0MHOcXKKQucP7ctGVhbafHWjn5lTiMXOP6YUmv5+7NZBl42dIvOcebVowdDUXaZz7bG6E4VH
M/fMCbiXPGxo9yjXwNv2C1rFtvCTMfQvS9a6oQg1lPi7pMNyWgLc20oJberUhjMv8Jg/cZq91U3t
fbd6cbYRfP2D7/oSSksvbpyVCqP+fp5pm87lGrdxF0IinyTuhxQGZWGCNewrGpiuuYgG/mreDxBq
i21245CTfoV1k5hWHAZOI1nVsPruBIfQWbaOuwOpaZCWceo3CUStVgdHUWsFQ9FEyZqHC/zreA7n
qxdlLin6ltEpT6ggENOgur0FytM/bYbShGi1hnspWUCq2jahCQuUcI0nC7jrgMmWPGnip9WjMkFh
ZtKVdwVW0hk/IH2PY8QIFqExjatGdSqP6jFwWSX6JEiaSoVORtFd4NnYvMKO7dmhHVP6WVv7fdua
+rVu1Pc6U1Gbo03onxfQGRVLmd772Dx8LBKxhoGVbOduDburJtzsbKOzQo1qU3kCfFTlfR/1z3ro
4lLreM1NyinWVzv3P+aabbtEdjDiasfu4BGmfhG4aRnLDZsNfcimhjwnQIB0yS3UGlwPuGByEG3L
z0Aq8ajGYUqrKUnqyyQH+WzGaa4r42rLjtB96yT3epcde9mOZTiM3U6MLHoehB9U2dzIs2CRdxcK
R8+hgu0o6wn2c4a2qAxDhiy2Scx+c2HY5XjKV9eXfmbHqVJBLK8gAJf5qPTC8mxafFeMom4LGk9W
5VnQM7CtQBrNcYpxcNUKmfp5Y3iiIoNzPe5bOGSlxk255Nsq9BW7PDZ/Houu5C3qC3wE9oRdh+9M
ksWFGVTz1vI6+A7tzO2A3WR76Wf9LlFJ++C1vi5sHzfv/tC/di1YrhqN2y4JWfshl3CWeUSk/CA+
0ycTEuZypl2bFhzy5ompEAdd+9CoubMFUFBy36ItOdkl4D9EQ5LvgtXBuwjIcrHwXstIjfJIIPq+
QT4PxW1NcyonrT/exYwR1K1YHG8XIf1BxQ0VXYf+tmu7cPqSNvV41cUcVibkYBkfh2jgspg0dzPc
ok1C7kuWNihIh3Ukjz3eRnedmsKvpmlmkYcdPkPedkmTFgK/t4CAhWuiWVV07GMTJiVaeNtp1Fqi
PvVKzt8UuramEIoQ/zs23kXnmZcu9uDNIi5n1XoHPkbh68353wWbFSbnq6fuo8i1X8amCtsDOs+d
NAw8k2QRucB802e1AgvJdY2S5uImo75EODteTBAKbc5t537M84p7BTcl+jSjoEP+tPCdbA5PzVZD
a8kJMnMN6Im7DcU8wM9fGLps2a5PmvlMV/RvuYdyZC47NnpR5Y09WGR/s9HbPHXdR6KsK8REprLz
vdG/miUJnuGPpRm4HtRweTwvTbdfUFSdsPoNS+XGpmlRymUoPcFhePJKmiXwCsNuLN3a+5GqtLJI
PoApwUVU0KZvWirsrrYxzJBeFK1AkaarWxtrC7aOPERNTQa2vQ+TGcR9KINlKtFVMIElLYvlpgod
mLpb954ftgO9jw1haS6CkZPPDuCnNxTWS13LdrC8hPPvRCNjmRXoth1VudmafjJFgg03WssGDlTa
5QaUOV3Lwa6sF+c1ZZB0ismgAVMPnQU7TXIH/DwzO23UyN/rWlBZlwtuFRghSAmRQefWjTKedzVq
teFoGuP1v6dxcjaqGhBM/VBFI9yyZ+aHcE/2CqjTPJR6pZ7fPrRGCZwH6gF4Mi1YZKj4Fvg9Dv9X
72WJj+9xaoe1zFTjovdIR2Hz/Ifc6qmbZTB32U3cDAPm1Bmhy5v5Dsf/5mTgPtySnzVlvov3IKM3
3G9jMGX8w6il8Zp8SIGBe+hsWbvE2CKwHM9vpoGgkF5mFJTu6reZv9LC1JMZxX6DP4WzhS2vle0X
Sc1g+zLqZrMOZ2JweFvOJTiJqQC2Qnr2TOZI8biKgZpycvKNGVcJkojPqHHQO9TjTqm0xXrszbIU
4IjuQuBYKN1VhhVzzTiKqJTu+Zz066qgo1poobwAFGW6hVb14CjvKrWAmcmgHQwyvWwo/dKKeV3M
4GNZlimTB3TMaJWsG6F7OHf9m0pN9+qBj5nzUCIUl1ODe6cCL9L/9AeBKgtUfqNFJeMpa0qrQZq4
fAtH2IdbbNa/0f+njNf2AXKnPUDJ5RfpM1KIMDZ3bbCufaVID9zKZrByldc9t5lbkuOIEi7JyaBW
mrthEcNezz44RJeqZUBoyIqfavOZwNJKe5bH2EdNOZNtfZq4tzgUCF5XoQJFh8haFUV7HdO5L1mf
ui9vY25VeVAvY/CUCi6icsEo9R8aE/B1PrUWrcGweRbdiG6DpkI5oaeDaSJhf9aeuykuqKjDodhE
U++QH7PM2/UmSIHXhGM2FMynUlZ09adDMMnko7MdhWCZsLCWBQRFHqFDTdbp2qexb8rQj8z8DngB
4EOuFTi5AlTGaFEgBSHIIIhb1xqdd5/TEXX4nYNl5vKFiKRKRNydvHqSgNFNhNAH6DjVA74IVzOV
6RBlMJW8udkjT4ETk7jaywnouMOourEtDASzrw3IAa4Nlj0az5c4zk3t4kC5hxUnu6QZS7OqBR3x
ywN+BPGwVfXFwzI8fUdzuTSPSdvrW9VFQn5ABROfNE0i/oUlkqx7Ymn7JBfC7gA61j9rHeCbT5fN
AThjBsrItnGXK+4vr6mLzMOiuwaHgHgd/N2kl1hNkx5xAxFlTwHkw6TMWrkcA4gWvFxAt3xbCEW+
MRITPQy0bQEY6uh5ZLXczeHgv8d6CvIsAUnY6G4DYz9ta45c1npF1jPkZWgmi7BZNwBxz7jN7LGO
NfiyadgAdNZscfi4WXeDG9ANF2pI1nAHjwdOqU8QeCxrSyyWXg+JBZ7PKgEgSOppRFEwrNMdMcpc
6jCwaelHtUp2QBnUy+KSGdzwPOAo4ecn36lu0jrvUYDfj96t4p1Smg45auqV57FgGYASMfKmxIbe
gp2CXPKw9VAA8i1WKq6EBSJXEr/n1TY6vKaOAMQB/OhVaYn6vUzNUIVscsUyR+tHgtXCnt08aFV2
o02fpkjPBm8XRSMaAg4VqA/lHelYeE6bTiQAfdja5zpg2dnzmvBr7bg4OU9ND6Dt2gIUV/iJtI4Z
4BQk2VrwaGp1kSyUr6VZ1nbKO53OrDINTzusv5p05zYI12g3x0v05rFGuSuUK0EgBsh+zTvVBx88
A7OQ90AprhKMiF8lS7SiKchC5BJG5kd91Qdt8yIip5cC+yaqOtTnZUP0mN6+t/h+IQtkaBJKdk27
nryP4CTq3Jrug0y9fNezlDmmN0J7BBMJ1Km2uOQ7/VF7i1+jtnJe4aHyuNMGsaMJusv3oTbeUbe4
qUvNRXI/m1me5mhEWkMn4gJdIDl4zE/foBjzBJdBHX+pcCOVo/70ZPUaHgWeIBEWrU2XW7Xm94Bf
Bkg8yTSlh4k0Q1xumYfCqeeZ2w9RaLsnpHh5qSFulRqXOi1GEpkK5UtwHlbZgO5bgveGre49Y3OQ
q8n4iHRGourTjv0GGOyXNKLza4pyfx9QFnxJMOTvPl4S5Z7DFwdo/x2pmfTOwabfKzvjrkvNJxDj
+UEZf2V5Oks/wH2wPWS1J1DRBLTfYz/QA9qMiZRpArwEr74sY6i/tRA7ytShURmRdd5y1wTyzUs7
+tw2hPYFhap/VGoIYGaBlRSE/FgN1H9dCQU9SH9hgxK9LeFiI4f0jo5W9upJ00nS6H5umxGr/IRh
SqCL9IhcNmx+t7b9CK8BlqG8pytgmHW/hEhbhCWRvpubo2+avt2OQLHX+ZVxt0Q/ooFKcWhl2s+0
YFT7s1emNqKLxuIlwKMg8QXCoc0CHvsl0LlgQ9mY+isvtIi1745mdVAx8zh00Y7SYUm/x8MwY1EZ
lehch3UsavyoRJ0H0qD01riugaRQUFIAilHGg4takdHGTQMQnUaAORslf/mjtyZTCUsSqF01qWUV
DTxHXgvwPqpmNwwc1+AIG6Ru680fHy1JZ7QwnLhY6zeZLsy2JazUFH0fQj/ctde2lZOR5bRgclhQ
+YqYafwyYrPBmuO3KL4Wi6QoyfJNNVgZDgzxzTYroFjfjoTGtZ91+6Z2Nhm/Ga/ewijnLBX4P9Ds
SezO3jyhYT6368S6uHB+liZ299/bc3/1YeEaYuJCjOwshpbApIMn81dvjkcrQjw1T34KqW4poP4P
RKIXWYcT7knYUv8Ho/Kv7vXtHRHjhll5yw7DHL2NGPhHAx/iXDr7SBb86v94R/sHf0KiQcPEnpKG
GuBi1ncewhG8hSn4xyH/OT/h4Q/n8Y85AD+kQgalbub/8s//heey3mYYTP9+e9Xff+pvwxL+818v
ssff//ZH8LAeLSf5e/6vP/WX34t3//PT3WYo/OUf/zTO4V8MbHj6NZlu/hf/+ZdpDn+ZMvKP0xwC
aLz/cHH80ziH/428xTB9Tv/8mj9HOdwewYK4LIg9EIYYF/Wfoxw8PDcHzAtGBCBOghh2dBti/Ocs
BxJjsgcgP5xyP0T4I8ElCM/2Ns6BEAz1CPDToF6TDFGj9H8yzgGZc1w6/2A0I6CEv4AKEDQGCvRP
WUdkJUKqQkOPUZdCqo+AF+hhtvsN4aRTV4/RYfMk4s5yWdaf8MCSSyQo2sk0CJYnKQ2AmUl5n13S
oZGLaHbdAGm9xC3kizxWMSYwTDS5Np2dntbW8pd+imA2GcuPfR0H36ViADHbpD2lYVwhYjx+2alt
D85LNc95uzhUxEZtP8CUewVnNQw65kT4DP5AnLBrDWeWkG5vyITCch7uZBTyIusYFrq2b06BnaCq
8h54ae/FpAy9OjmBI4U7wzp3L1Xa7VWXZpd1qm0LDcuFj84zGQxA4d8FK4fqC1TO5laScRcmQbcP
ZFi/BxnProEnHgKHRoKFwQsqXFkGMcqvYYSAkPsImv0m64rKrV/jIg3sEBa61zNM9IDmQQuqAUlr
FHm642Yfdb76CZtp3BGNJMLIdbcfjBSvI21jxN862u5V79oD/FfwrHSBPJWsQTEHofkmU85QBzTL
4yz59iNbl/UdvRd5rOH8HaCk6mtMWvcYxfhywC7yHYQxc0a/OX71xLgSEkCyU7az+yQQOIzauZyK
oQN4vsALEtT89DKScx2tBcnUGcMSjhT4emUQpAGZLYdyithdL1R/9FLviJJNlNgxt29wUMf9ONro
d43KGd3NzKEq02UP/JwdQ8TnH5D23cJd5rXi1GDZ9iqyteYMy6Z9q1eefSRjjDgf+HKIV/HyrOwy
vmSM8rvNj/27ZfLRiRuokd+QbpourfG7Zyqp2qOYCLN8QdrlELkuaXPREfK4rQm/q2u67dYkgRjp
qTR5QmY+QL8zj2nJJ2Jvtq3/kGlcK7KeY1a0G+1+GAAxV4aBJAf4lOQcz6rb9ypGm54m/H1EUuE6
1Cp6RMmzHVyzoi33LDmHS3SjH2V9D855emk3khXAB7pj75mjGthNUhyi9BqOKvwYMJL+bqypOCJy
oQ5t26Ht6iGx7RbaRPedWs5hs1BcjqM+eP6MgrbGE0AM6gGI7yIAM8+ST1g8v6LR9cd6VTAe1j46
ypHRXZKqtFyTIXwjVPxYF6Lqwqtp+JGkw4u0ZHubJrWiWRv8R9nE8YCqCZQuMlgQGW8jFK6NDaKg
WADDfsJhah+SWozYlwnJfmAfbvaDxYvqjXevKff7whJPV2iW+3Nb4yQuhPBjbCAOp0C9nxMyzZAn
kD7OZxG8YID5sQ6X+CRRIw4gwgowJP0AtLQVj4hadk8R6w7xusynmG3DEeUZSgllBMq/jHzMMuPH
BFTvDmLVWCbTDOFzcO2Tmnz6a4P4UxDRNsXWwF9GTy7eAXi412RQ3qMKe1nghCZAhhsBJw8N6IOn
3W7p4vE8anQ9RZbtornt9wz67x0Kvw7WxqNlzL57mPOCUBMJHlsffP2A+ORUdItvr4Nv9Q8yo/dl
1C+hGyd76GWusl1gvAp5tPR9xlAaBQxj6zgqtVUCuV3r+22SYu+5GSTLukZJoa2Lb2UQmNgaUzrM
sE3ovaQxaZll9rXeVtrmncjQT+ka6rc3cZREpt/OEv3c3TowJBQC770NhU7zukY7wLssybEC+EWm
h7joPP4NIrd/7Hw0OtJvxzxshfzqgHufmWyyxwhywXGaItfnsPTmRz57AuzJUERoXj9joA371o/S
Bx8gw1woSMFXm0q/SFm/dTk4/biCOZq9Zdg1rhuYiG86pfzSb/Z7hjDjATviVqBVs9epphyX0tJe
pjYGeb562aU3VD/MLRvvWn8Z0bHxDqp8ryoZTPUuyCD3bWGjqmgayTex9OEhnnGUmqVy17g2/IUB
M+ZuwciPT0rG2+YCO/a96Tv+isCc7fKYi2xH2qzeQ4KEpLTWS+EFrHkIAn6jmFEZ23p0z77BVz80
0Vau66yqyYXpOb2VqaXrZHNPknbBhRYs4JdoBDPcN9t+rYnZD9C8jyLb1GtnwJ8Eqq2Q59sehCW0
UhaTaBCf9TfIIt5A4d24XTxKew1sHZ6yoBbf0deIcgnjNLcBtluOW/yMMRfqALIOeUQx6uxDxDEv
+2Hx3zum2QErU3Nkc1iuYRw9bKb1figQfyeFQPgOjsl0H/ChO0bUAzoPlvqxW5f0tV5Stgv80X9u
LIfsZhMYHCuctR1pEn3V6/g1QMf44W8Gy7/R84b+2tF6j/EbQbkB8MvDyTtHgx9CxRog9oOIvs1g
8vJgMAAYesH9R1S6Gnt/29YvJkIhkrcGZmExkGx+HOuxO8gGt3TuVCJEvk0awlvC0vE3glTiaLsm
zDGXwLtwGHcwPvsHawdxmCPzAfW1zrHWQgRJEaz8EnP8AQ/z02fmd9JtHxiI8DQE6KcRzFF4v7E/
augqFZKjL+FYq5NqkuTFKhG+iXYZfmDKkvumGV5oh9jDpc7XWYuTqnEU5qTGabTzvosdjHCEpyI0
3NAgEWSseChnClmVNxeHuA+UCGfSh3Ee1/h9itlvA2o0RVx3wYkDkxOqnQe4oGDS3yNbpLZ9j07s
jqvRkx8KCyhqr8wiJcLEbhSIfZ9ST2h0U20Io5OIc1CvwwkPUUs+ojUav/sJq9sH5prunDRRoF+g
rTVs322i24YCzhuUVSTqo/Zn2rjJe41G5qIqaBAfBs8Dj/k4JpyUg+evAD/ksLPx9G0CmJ9rV3cl
MuxQnGr6DW3Hcoi5Ql6xn80VP+l2GWj1Am7qiWt6MVkIecn3ZJQLOPtv0Ne9A2qR12FruqrBeIAT
dhAElDxeA87pgqIegvVqm3q8apzN0zYjcdLw5fMWSznpLPbyiXpmHwxuhUx5K7cwnsEgQkj0mfOj
YDvQzchnSjYfAGjRAvw330/w04qV0cd+a6ayHb36uFGEbcHYsJPuQ36afWAoQYeBZmCVLg2L4RaD
zv5uSNwVUAjXPR8th4o2ZRWAF1Zp3slqYVQ5DNgQ2MiYgr2O03wwvgrzuQv7PcZY+b+pQdNfKKFg
0uYQFYKfcTrE6bfJN0My/TA0GUX0ykb4FnPBx44jaPa31uTPNun/ron7f+nP/tL2/atu8P/HJo4m
AWLlf0ef/6mLO/78bP4+jf425i744xV/9nCArf8NEDv+BBRRxZiiJfxjHJ8XBAkeFESCCE/hgvON
Nu3PDo5i9iKYYh8w5i1igbF5f+/gMN0Z804x+ibECD/kT3zyP+ngUvpXcQC+BX6Dj491u2ZogCLs
r+KACBhicQmLr1FDPcS5BjeesZqtYeUhpBoltwkqvSDDCWJI3D1j8FyUfWFW4K9GbtEzRUY4KgD3
vsRx4L6JxOPniCQOkjR2bJYrXKN9niFCimF88DfmJ6/DiBGgOcsyvvrDyLwc0HZH+rPI+LS3Fis6
Jgk0UP6XsUt3HNLvEZPFSJFgfS/6NajLoe9oeetydw0PQrComXkUKps1ppIs7NIRpS6TCef9Gtvx
BP5z+Qnz9Tvt5/QnhQ770S0y2fuKq++6F35Boz4+ApL6JDBMcLxps6KXC3Vz3tbGHXzAZlCgUu86
tB5zqFnsrkFEQ7NCZ2FtIRQrE/R2F00wyfKQL+291zThN7u6CzVElQF3qpiAuT6tE7Ta2YwDpDj/
W4dA9asDXXvvBkf2Ksy+OQf6wvpgq4ntH2nrjQeoM+FVg9g6GoiJBbgvVD0WNgJgGn4HRPUzm8fI
4LtG+aJicR6hJe076dmvSSTsiIAs2Ykh6H6hWtHV1qbBL0TfUujFk5aHLOS/jAl1lS3cvUdBio2y
5i0UapXWxdh36fcwNKKKEoxHcKn81vP+G9IN/A6zfzYgb4v9YNDeK7iksI0ER6hY3QpvBMgsNvbe
AoQjPEPBvjka58xv1PF2Rb6Odop3GASJ+ghmCmZUhWbkOTZPbIcShCKmgFiwcZZgKVadWww08aB+
oiIQD5BHt3u2NH7RbHS8NAQ1a859F+FdiKwwpJ7uMZUBGHLvEf68xFN3wYDI9YI5EOQuxJyPXdyw
BY4NuMlhmuC/o6kYcmyEGNYlPPU7A5Zp8nqhwR5J8eWiN8YPLhqmy8zSTaL2XWqMJOi8olMqwqCZ
GUY4tt3kHKiskZg2kvjXZVj9PNYZKlg9hP5QILCO0QDpZN6IW80CaBuGDMYsjivUxgSGDmh4YDFh
VAhg620u+zA72x6tO9wZamB+j1LvssVdEKlaLmhu1Qm11PRaa8DSuRVh81uaTVbA3bMDZIj4oiOM
SdyQOyGw89sc3FScE+2hMwdI0BdEEbVLWj/7xi1aG6uTs2IDfwAH1+y6OvK/LLa0HUjV+AeImO2E
bLZtitg28X7RXgQhfV7ewWuSB0+wBLoCqj+YClldDGJZz3Lx6FykKZOnFBOqVAncpalWE24PSUQl
HB94jnHsEP91JDxOaDGeOh+eZ9ot5i3CkKJHzgewui0THhiBmp89RVYwvlnaw/LAIcWARREY7rKp
6JNlzDdt1wpwRrvHvKu14ku6vcK+dzl6/2DXRH4KDhrJRz1Tdoe5EPoBwcsSqVD9woUXPwFRPuiB
bPeL8cGmOHBqBrc1QJLQHTnrl0OKmRkPbR8CQl6CCSabSlfMW+zUXT/Z8CUMx/Y794MRE0gFy82i
lyNgq4YdB7i0z64dMQRFAp5zyr/rE6/yB7k81vANLmur2gKLp3+dgAkUMhrgp/acYFEYs7ImaLG2
MQBTHMVXRcfhiO4jPIJ5iHPMVukLN2Ce3+0kwwNnIOm5evEShEpzQKHz85Y166/eV6rYvGQ9wHGg
j+gge46zCMgIw2sauGGR2GMemCo5w0Luh9uMWUHGvQ6dT3ejGuoCAY74zneDhyGfWIgyZMVLJrL0
A0ZFc1jVgiF5rssqTdF8lS009Q9sgtsBjzH2fgWonDCBrSHFGlPzG8Mm5JVGXD5N6JsLBcUCU4D8
z3rrYTSgmCpDae0+tZOnC1CszUe41Rg01ndPExTEU5OhxyNaQ1bq6vkB0yjlbnHp9uAHPLuf4O+P
+WzYVlFYo1B1JIdZ5NISTJYtDcTvXyh7bbUk7gcKTlsIrJmQ98TSYNBE5F0aj475f7B3Xst1W1vW
fqGGay1kXDbCztzMFMUbFCmKyDnj6fvbtH1alt12nf/2PxdWlSVyB4SFNecY45tVbUxf6tlJPF3W
652JqIpeX5k0b2LuDc2s/RWnyV4m2XxVYg5hwWKjOxmJ/pLlY+naVpOcZViWtEcq+TphaPepzx9D
7C2eOi3qzsAzU7DLxXOWJHL2qentPV7YO/ITe3YPRAxb4GMBIANOcImI61vJeDvVWfRFmY3CS4ei
IyRXxoSlu6V0lSaankRkNgfYV9YhsmMwNxc1dse6qXhdL06dpWh36zrcDBFW+yYX+REaHRYdrr0H
KA3FIcRSzS1BPe3I8mSuUbx3bOUuWxwutYmUhKtpYeTpIAJ2Cc3MDTyxPOjw+HvCDk9pVmdb7BXD
PhSp7ZarQPeuC/rFgxpvhqJC/ulxxKhzjhWZUv8UGS3L9xROr3Ei6q0yCvO4jp31DXhU/gasRTkb
XXuL8cS4X239EeNKd86csDnR/rT2bY/908aKFzSGNT52RTyQYilecXP3+zi1IkqfpMLrvZAwX3PL
BKkTdYRwQ/TIJNLvOrg0N2tj4FTjyTW6aXorsQt8VaZyOjk8lWNXk+H4RSaJssvX0TgVdZIecEVs
Ki1t6I+K68zUn2aFPpuwizwAahGSjR3zB4h69Xbo7ea6tntINF2tbUQTfrczsE8AF+Kt3Tm1O8Vd
vuuqfD3Fuj4d6TVFz6PTJSisY0UgIG983TTWD6PJH+KixNyapdZ9FvIRepn1Hp8Pdk+qXY2sqgGN
xZeQcsctKj2+TuvqlE/KcjXjpV9CqT/mTVYempQmgq604zZpY2eTzFn4QuR63upz0r7AODDdyIGw
Vo3quMdxN2xys3uZJOsK1mW5iabRzfSoCPIhflUGrFftgpfPstP14DiLa2VRjmJ/tCpTp/CuCuzk
eRV5sS0qLxZW/pgqZnnPpio7lo3No96QoeUmU2an11XVyy28ovqcR/qmMLV6a8+ivcI7QR56NpQt
rrNiI2I1OlkAl4JWTYddFKYJPZcpNW8ao573uIPlBk249ZeUeBg98JeOJopXWa1Rbyd09usay6qX
Ga08VMjCG8Oe5tfBDu3c7RpAunjUTEpQZA2shkuj+0a1zt9KDL8v5jJ6gm3uaxE5oc8H+SiGotmk
uLorj6xKu186YWPdzZRdtKK8etRrRYpnKSuvaqJH9Hx0M5jGAhKkokfvYd8CsQGkxSPNbHsXGu18
l2XpNfter08EHV3VXDcirHmC4rg+rKwD2CjZbca2LXahpogPeLqG2zMoCAccPUbsaxGgkaJ12Xq0
QZdnt4a14lnosNccwxA/a1Oq6V5wql8ufbGdOodhYJUD7pJo6bJD2w2dF8VK5zcTdlDMl6H13MSi
dTZysBBTV0G4iAeSOy1RepZTL7/RgMmv13lmQRjV3NPCTN2E5ZqX8t6ewyEN/XAkWvMtGYoROENR
wrB5sGZMddhNDSg2R2xTTvUwLSNHrerfYRst9LzZKbtpa8pViwh94Gcup9TwDQdTg7+gdvoKKeme
ptsyf6/NOn6fHD4hewTjmd+pXpRooterjvU+XEJ0Ikwusy9gNx2wcTZXTc1PVzBrcVok8AuXdsM7
KleZ4zT+EGGzTiyjpp9az+V7Gwp5VSWzvTdViZl5Qo47W4P5sMZx7TatYb7r2FJDPExrfQwNZwoM
mC53bdFobmoW7UEp6uJWTHHsmxq9Q7oB07DT896+rAZ0IppK9SudLYw6dQUd2CTb4cfH7kaG8SjK
Tj+0omULAPI/sGGc+4a5FHgywHMfBaTcxzkZ9S8dfsjZ7ZKaWEEnFbQZgYcer2d6NxH2x+PbL18B
XV1Hqc1hFTnm+nlyIn8kPxCCFFkRtLB6enQwsHLguoWkQDJgcMOotq9tnsLpxSg57NNOskfu6rI4
zEWaPkR23n/t2XpSM9GiXco1ui+MtdvYl4ONaSzdKk5P9WUg6pyVkKaWSyNoDMyhFnvaus19GBai
95OKHx1Wx8CG0pZ3fUQWIGpk89TGrXyWtd08l1X0FEJnOeng/xJ3LYWy09QaiyAwXiyiozhaUCXu
R9pWZCKJGlpXwxzrt2XcvFprm+O8X4kru0osVo+mNo/9ZI30iQOCJyfLl/xLKur0ETNTuEUlkpG3
YHbbUgr1j1k7TO+jQpKlVvXo2BVRDXgkKjdpm3ITzi1uktbEx+RSerDXuWiofhgb0xs5GcGOXzEQ
9ap5uWksO4v90smTuzZy2Ik1Kx7fMR3UoLMVxBprdfZTpif7eF3Tk0G3dV9ojnUGskwBO5tcTEJ5
y+1qfQROfTF5SJMvpy0sGsLIFjr2tlC58gGpram1XitLtfr5UIdboKD5XXnZJ2kr11W76r0rGxEd
QrATdOdV5NTEqXZlGgKuoywD5lZeNrLSaE/gQXI3KXGNsIJFgUMewAKFkeBvea76yS6uZZZ2WpAv
JsVYI3kKIEl1mLQB33fY3GmJrO8K3qLpRqLs7cy4KnhB+GVf+nKu54d1glCmu0pPwdvfDKID1R4M
g6VaGOq1dp6OHBICTJsqamLT0zpZIfT8V6GPXaxjqzyv0bwNFat5AFU7P/3Q/vmtUfbjlAN5sXD8
oIoLW4AMQJNnvC0uOgbZ/rGnUjfzlOaanM6A8QwfPFcMl4T8IpKaYtt+GL2ohbYdU/WgZcYGUsbG
iGVgW8QahjXAXRXwVbcQxn1cc9u//3B/tJ9Q2lw+m6kKqYNGhNn/kxmkkFB3RahO57puz1bNXjHc
JeM/8DL+6k2gq+oWI6wcYf18AIy0x8RDMOmcqLBd+M8kSFta1f+Dr+T/y5akoOv3Nx3J/85f314L
+An/OyBEfv7K77YSnUl+Nv1Ik92CxIPFBfpbS9K2f6F7qTL4F8eE5E+u7d9tJQZNScvANiKAoJhw
Tf7VlNQYeM7ACBqTgB54xDjy32lKXi7BH26fC1L/QgCRKj1OVfzJIZVKFs5O05Wdoyjokkm6rLvB
0buHH47JX9ymP12kn29jXWwwvJuw1Z9nkaySqDB6ibIDGSIfYFdiQR2EfV1M0N3/wYJ1ueN/+koO
LH7wt6y/WHo4fT9asDgXcNJGLdwtsnKuhdmOVwAlCO+uYr6pzYIW2N9/OZaZP70l08lMaXCn20wq
u0xr/PEt56wzGmkh4iVLGxKTbKr+RKCYhboiImnQOZmcJ2FjfN6IARswFn/GK2xNMkDltjGiwTPG
kWfeMJcYKtOk3TnVrCAoO614KykLiB52zhavsrOd1jbZFuaienDTygMm1eI2z8CV50rbP8reLA/I
9OhTITHTcOmTsx4B+ve1qIy3S4OFNIk6UKx9V9yqkLi+E9Bfn+JMb5+sOroSw5JQoOelh/NG7FZV
y650nZasF6facKt2Q/Gxamt1vWpT+qiKJHVZ4/KN0cQl7Yxi9IaqnHaiCmGbr41KM0HAIAGGjFxF
Ginvte5oyb46Y0FHKsLO+SryiPrOvMTL6JXtmgUfo6vPTogZR1Grb53NSBhzLWaiyms88HCeEKmQ
pDeiU9uv9JGcKfPnuLU6TOzLBK/tq2OoxtKd4rJON1Zp0feaQq5zT8RMqECDKsq3obXqrymcyy+p
k6l3Do7F2JtE57ynNuBWF8CbRexcXSqaPGkybzAX4PQFqRO/ZXF+2cOVen4tcqJIHpJsdbLQMI8L
iZMne1nBcodJS2DtEhxPV6LeOpGpa1Brd/GcCMxR6XIXwzELOinar0CKx001i55tmkmrb4Zw+04r
Ot7GZfxtadOajpRtHCPHHogkrEZcBB0HJy7D/KrJCww8NGZvNUY2nMQKkMztZpntzXIUip8laShc
pYK8ZSbGHouDDjCl7AJtSbKTSKPhPerM/i2TS5oHa7SaZaD0iXPgEHRwVc1vTZ97ExGtM50p4jRW
/i60eaLHoR9DBf9GlkWPTocfuAkx22DVwYFKxs/r5onOmqrjXQgT07Xq/pgqrU4KqI8A8wg7fYUB
xG5dsV40OjR+XJkLSWmzuQunXD2ZcXdjzJSMrm1bOpc2d8+Mz5m5KzpyhBy/zzT1Nkar9FeZWq5v
PaOHPM6s8VaTq7/GGA74Z+37u8boFQ9OxR2QtyQYjPVZwYt0VtdYDdRl7c6Kta7B5GBcKktn8CLp
jJuFpl05FV8sLazUXYLtYtRRUsd4+VZiQ1DdcBywyZoD0JHcXexaTRHA09HPoiIDGqjS/PCWvDHX
kz3ly7zPHcE8Gw+9VAg3VDDGPmXdBBgS7WfopogDUVH0LHjrHnTwjVGf40Cb7XF6sJY+DhyJrOsb
RNAI5IYAflyjEabr9Db9rmnEh/M8U9TaG6hRKsk7G9eVn+TKYm+6tEsaHSxnDzUxm9bobsyMC1K3
TsbobDYEkumBt+V0E5HcwxlQm00XH51QGelMAUw0vqo1eW7IQuWlrzy1s6M+pcOkGJsGFof1TinJ
iYp7mK+HjOJlaO+zAvYMRnKny74qRp3dO2ORbFtRsgxXhWXsRtHnT1a40HEMNZVuyjSY2gGITiXc
aR0v7QkldrZGr5HKU+k9yXk2dmqhCDwx2UJqoFgd+aDGVZTSO7j8NRJbeL/Q8v9mqiWJtlKW9YYM
r7avcggo7qAT/8qGXN9jOCoPmLudoC8GlPaiCUkKEUKsjo2ukza2RktupNlVuHUScmdIX15Je2F2
cQFgSwhD54Xkd+E1vVLerx2wa9colYEwxTgVt7Om1991U7dPfJAk2mQgAcknOsXqQ/3M46AFEr+H
2uBcI1CZr3lBdAN27ghyvrOKW2XKLIgPEEVLD5I+/2YoffFBmj5/0kQ/3+RZaoK+XovqPiripHY7
ymHJ4pGZA/dt7n8+6v4jTP/lBMb/3dJp7OLZnf3fwvSX738xGvUiUP/2m7/tBpnbbKns2xxMcMbF
L8yL/r4bVH8xDQZdsVF0JNtElU3G7xK1YPKmwFdus4HSgNFhDeY0fpqMrV+kQ/ZLUGCIi7Tt/Du7
QRTvn3Yy5ODZiOpAHSXccXrcf9zJRAtM/zKl89wV1nCsyIVp9L/r7qixEvq53uNDyQYeYbQ0iKVG
BLBxSRBzldMOep1CDD0cLMgyTnvv2PwMPE3nKaFRvf2MiGvJ4FTHajaYCIP3LPPmLDb2Xbha7WZI
kQ48Q9En1jPbgMOpAzX1R2fJfANH7Q5j5KG0sSS77RLRiijs6FGWnRO6o4FC7JjpszNNT7KjdcC4
jG55XPsRBgoL7yYZFeEDFRhuoVXKAw5GbiZY+lPQE20c0WjC5o5RDsmJX5G134pLsrRSbpOwTnkE
ggjftVpTXa0T/f6508SXtW3HY6qJ5SGsF22ztF18ozrkyhHhL988LzNwYAUuL+Ci+cYkRly68bQU
91EMXA9lpPYgWCS+JRp5JDXyWGX4bujqj1e2vrAPyHuP+HBFcqziAdElen+fweC8CSup3YZYILCy
mK0uN0zb4xvntrL6zhA6SCCjjsF0lJfmae7zmTMfCyex4QpYB6lZiwyM9gX2TL3DM3eydJpscoiv
Ixvms6+CPsl9C20UwZ7av8yjVT/19KyZ9lCavWubK5nSot85U9k/6h1tXqJ5qwyUUYWDmS4aEbCu
NDgfxnBabXXXp+JrkqqGP/Bdgizsn0L02oMztY9LRiDWWUT5AmpkOci4tnDC2rFP2ySIZG/4THqK
7jq91NDy4RJA6i6ac17GBYc6Z1iAWzMP4DqCunCTaUroK7GFUA4z9xZKehoY0aUBv9bfeyjXuJCW
1QzCJolu1intDrODOgm4xdNsOZ+Y7BPS4zRDfyiV8FZq/TOhSZyTvZXtY5Pt/XHq2fLdQsKsmtc2
iroXXI7DR5KC0jGL2sBA22j36BKpD1R9OBkdYhuZj4JDhh7TXg2qeJlmfTgrNaKmOonvDJF5saYJ
lbIwymY/pvoAulYT1+yEJZntdrG/2lE8PKwAyEiDhXlgNmE+eGsxDMVO6AzD2YRmVeawpafpJY7W
SviSWCauR4XkNFnMVrorZxlvQV+gk3SjuB2ryyaVgTKnumHMpTejMdyOtXozGfIrPpKvoh3clhI0
aC3ygTsH55jj6VbctNsR8s1WRKr5xQjthyisv8Mz4umdwv1Ai6QtbuTjaF/HOUnx0rETL8U9totY
c+54hci1tC4+d01ytE1n2sM3QlFDsSChSTZ6Uq86p1ujrU27OIJLVH8tEqUe7tqeKU5MAdqkyhDe
QLS91BZZDfBFG/0OEWYzCGe76Fq8zwgrNbcqnb5iN4QSMK89LOkx00SaBQntUkY8iMq46gyNxrtW
xfu4CGXQ1DjYTEtRfFlj+tLbgtxbvx5LYaEn9F28zeycGs9U2XWGC9AAsUwbAqUX2FOePc905Pwi
baajnVgbvewLtw4XCVSt0zM3a1Pjlg5bFuAeGV0TgJ5nj5nuwTxqDmmmQUsZBgBJepd4oyyiq2k0
Jo5Auq4PiIbG3ujt9ooyQXmaIj8eUBFFFvlMaSEokUSVDSVbK2B2Hk0ifioMcr9qO3U/r8iygJnr
Y26I6krmxL7p/Sl045uqUYVvDJiJ9pk52qxUbXML0FZ7sA0b+wEzO3xcibAjlnqFNa2EFRT/PMu+
rviBqNSs6WhQdoOdGV9yZCQ3Hod4dulvAMqCkYn7YTzna7R84Gsc+VfLwhoQwTuzknrYzmH3jelG
BPKs2Mnc2CylX6kCIbNYgKZUYXuCiPHCg8XcTH0+7sq1wYufhxX5+L6eJtMriqT/ppY8bQJLt7qT
XoTOZozkfWSZ9o4pQ+KYCAvgQWmn29yi6RCv7a6r6YYyy8QOaJgtnsQFs1PbUuwF3HUvdLJ4b076
HDDDTpAiIIPJE5uNdC3U02BJ5ziXVhKQXLwLzXXxrC6ytlPtdDZh8+TiGR0q4ts2SkvN2jvhXQZZ
qjb7BhDJ6qY48n0xazetrBi7OquLZ3CLXoGIS874a+Bo5DVu3jVzfLIy8rD0TbiZhuY4F9C0BLFj
cj4tc0uKegrSPK9PbJKpIAY93rer82Y7PcECo31vnGgIhmx6Kwp9oG+8SBq4PG5kG+9tmHy7Yco1
zCL2eZThHVQ47UysFyV9GI1bkrnFplW6c7Skd7R/ldspTm+o0OwDJlSVuzE/R1axbmYzc3g0JvhY
XPPiN0JzaH18oFHJRIEBdKE+L496tnzu8Sf9jox/ZB5Qi5fhCs0uqgKVJ2eLrWvWarcXoExiV5+q
hQEApb2KIAY+sN4XiXCUZ2bczIufWJa9+mSIVSSvrLRIj2b4GBBrIG4vu0ZG91lWWakPCYytTJfl
Ogx6CV6poieEb56c44V9VXxfKkY5uVjAG0gZqhL7ddquX7R6mL8UREIPVp/KI26ybtssytTDdaHr
78klGw8Crw1Lf15yDMa4hxgnQB8UrJg2ev7rktqpz34uPYwglzRkF6u4s9chOTCWpsMIYgSW5UwI
ZHb03qiDsu36ybjpFrvZTDYuGq1lXgVqHctr1mgcoGxhJmcsougJ0iPUwrToXazWHZuOQmMUExLC
6IsVo9pENYCZxtQAwZO00Y5tPRRx0KttLTuX7L9j0/QbBYY6nm2uvcTkJzprQMrJsAQvnSxx69vd
OOxFvAzHPM6UvdI0Jhu/kAmXdFJ051oaiskAvH5tkk1mNGjXoGdASWkDU3uodL92TB2Q/pyK9NYG
nnKXOulEit4kGluR7Nt22F82rS3M3UqXaCTHNI9M0FzoPrhWu/RfmEji+GHnyBPjaQq0RU7+86ol
+sbsjC0k8wE6xwo3w7VLmHkYD0Kvq7RxFyUKermSMAhFY8wAZDUTvx07oCZH7VXtvZ7o4gvstNSL
ahHGXjRodraBJlGOXC698JK2759ZvNdA4yAdKweC/MXnvlgGJFDOaAhnHqfIjGkkoyrGY4HeNBgw
KHoTxooOA+O6BP4iPTOLh6A34issLszym4r+NKHl7plAXF/s9LZx2+UtBkBIwflWL02cgpy0gz1g
XPfzUl/eZ7I7Lw577kd1Ma1jqJMB9xJ4Z6dOsDVD8JCRcwUvRvNUwtB9oXVflpAMthkZ+iZX1sgj
fSz2LS2P1iPAZ37Van2cvM6umcgGToFniepc0Z9cvqt4mzxUM/nKepocYLLLADHefGZMUrd4WVtY
4UahZLV94hAqDvWi3cAC1e4GfKqBYeJvrBYrCxDOnK0zF0NAYT8eVwu9ghzfdAekFyspiBbG4tBN
gYQbvyJhoXWqFVZQmVS96dayboOGgIJXVFiytbBvAsWMzY06CutdLdX5xOC29Ww3a31fT9IyPNbz
9AMvQ/fglAIIqKTHSNckdQ4ovuGB8b3iIHA4MXjHaI6iicxbDes67b+62qtkpANlBVErLb0OltKS
7P2FGRhGOGBi6GNq8rwoN5NZG9sU1OZ+FuzFayefHqo21zYKeYm+btLrJGoZ4JfiwQCdrx5ZJDBC
FTE3izWC0RxZ+ZjXl3ix0tTQv1IzWHRJwikbl4b+SMe93urpsU7YowAGb9hA9fm3OMOTsrOgOQVJ
M5gfY19N72Yxo+rV6MhXo6rO2maCj/AfFejXIv8f6n/W378t/xnuWX7/1iffhv5HJejXX/u99pe/
WJcZsZTvUI5UhIJ/1f6WRlsAd7jQ2AxIinyg+L/X/uovwiD+yDTm31PEv9f+uviFbDEzmnGno+AA
Tf93an8kw59rf4voBkIQGgZLl1B/sqcbLChQoZJxVzHW01cZZR3Ea+lQ+vTPi5m92YLcbc3k0aCE
5+TReerceV6ygy2z2hO9/YDBIDsoTH66mof8NNoXdp5ikpdsNRcSFj7ldIT/eIHSgDpaN7pWCJ8Y
j+bGduNsakchEWwOjmc56m0djsIHOwFUTLezQDYAgyJacRd86eil9PQ8QfDJT7PuecwdkklJhZG6
UmElpW+mUgs/Z9wiPCuCOnic2309ts8Sa563GiNeEG7wgMkiT/A77hhu+Da2vL1p1M95lXyQ7aBH
Ddnbs0z1Ftmcp2XJ92G8H7DKtnk2ZcrMsItCMCl8vRLuDmHREvCDgjWutfdw9fsg7Dg0oxMGLI1M
6EuzDzVTZtc0OZQVWy9fNLwoky81mh3RI1+BwyAwIyaYPsKWn2KJoxKodUKIIOrcIVarXaoj8FQM
DPLNxuRfM/12soc+uPxmqtPxTByMfqt6SXguHIIa8HFg9HK9jar8FjvuGFAJcE4Af7BzxxjDQxNR
v+EDaRQm7B2iR2YPEIa0LrnFqvxYyqbaNVoL5TCkmTBlixpRfEffwlyRHAfnwRGEXLUyx34voOtc
8BkbvbdtZhON5KlTp3sAUZghZRHThd+0buAyrbvJ5uhpHW86GdaeltHD50WSNAsBWL3p/NriOpCL
dluMVJGglx4mItoY8fiD59ztmPChojTT90RYMUel8IwqcKQHy+nVYKwvV1HPzwrcGgmuHIbqdWpA
cyP1zNC8QKi4sIa8qCm+jTPX88fsYNRCxLTdfErekE859yv/l4Y4ehiqW/pTb0NpGit+p+AoYW6z
ffwQ65VoOsdru/b583wXEWiekbymxwCSdRPFXDLURJz6hsTbYNr5Qcjog5ucq5qQkWvjYfJsi0ul
utwLUdMvjzkTuV3TBg8m+SDceaT86iw5Dxwuap2HZeXMTw33CXNlwwOWj/UqJivrOVb3bOGY80yL
M8xePnVt7sbPg1HW3BSTwo/WWfHGdBw1CGF4HnKVUUd6yEWbZ114WLCi3oHtqT3sPfBAUXE9ra9r
5usQBmkzugxFq3NIxchniOLuaHfKvCX7L09aEzLHtl/VIAO+y6BTDeos+1iy8lxltMM9pKHsyla5
UeERwRAeiZgRlssDKvQPeizJ7Rgb58/bS6P+3QlGK8HGyRk+WNGBZ0fN3r3gdOuUjYcoFuV2FloW
ACLkNszsyvs8t8rF+aWEWGoZycUSwiVQ0vDwwBHX4Js4f8yXWTdV3Tpb8qxZwGA2ZwN3Pvdhg9Xe
5wVwucK5xW8TfYUSvLCMOSP3t7466+7zNPcMyOA+4DKa4Q0GYyrD1zoxlJ0R81VXhfeC0qXsGP7G
6gX2ikQhp0BmH5SBGn1S7h6B+9crtN7x1FKGB9ov5cmiEjwbMx79KX1TomRxFdIeJ6x9WUByL/Ew
itGYMLhPSQnJ00INvbFMLrKSSe4nBTqdt5YsX1QJr8CGbbRDktqzvnXiHFC6MvNicho9fACY/qi6
/LbFFtWoXbsnywGot4RJNSeFQNU1NKbtRCyK9OWYZcqpUywSMOGg3saaY29XWS7bumcxYVM5eqjC
jAAd+QjTcKk3rLraFTYrWGFBMfpcm1RnVoPPmxbM5kjIXXngteMbo+WSaA39Vl0uUnmo2K5B0oHH
zsTF1Mz1htYp568CWBQ3ojzNpj6fByv7IP/LoVm4Az6PtelgMM4KXnKQnFd21Vmgz33nK7bBEqgb
aMYM8L5RyZn6gPVymk7NR2Px18WQBtz0NSEd1hNdyZONbNtvNrj0oFSwolWN9YTXtwoyJb5RJoyI
VZ+6GvL0YUlmBCkl73KJPEgJq2YTklY5KygzTOJ9gc7HDDVaC5hRaZVTvGGjSt/UtJppPaUO8rJQ
H4wI9GhnT3V6tcAMZA8uOIUQQ8FTstennE8FDM+4SvobjGcm9gMiJDAiWniJqbdQwQQzPoIuIMdd
U4I0jXKow+EVQGD1jlHim56IivCNNmcfdqMpq8kqAT3K48aYdoC/qg10yRmvdKs0GO1SgMVFqo+K
H/Eo8lVph1fOVK3KJtfKCX84E3atfYmHpNj1y9orz0ukj16M7yE/hbGjUaq2NFi9ZsFxdcaKr9Ll
RR5T7krmjx1iy/wH8wk7tT8YQpjGoyObQAKyhAlfAPXkR3dG7jCQi6FtAxGdhXjsGn8kGQ8XrbQf
hraiHu+56/SEK/0HBegvTC8/G1E+3xea8CVZKCySf398X2fR1cXp62Enp8/FjntQS7L3clIyotLZ
x9+/25+Um8u3hD4EpIZxxxiH/vhu68QQ1GQth12+cIFcdgJOBqEDW5z49Xv9RwT8hyKADCj78v9b
A/Rec/aFbZn8wQ3262/9VgMgqv1C8JNhPaaqfqKE/lUDSFX/Rf80DOo4gZAAMRH9UANIxsTg8JPY
CD+NYr/rf+ovhsYL0oC0baqHf68G+GnMDglVXEwqE+lMLlcMVPrlIvth+BYYBrDvwzCf2Q86wTgB
23OJWlw0aGsab/GlLId0Jr0fCJFhMq708THTu4s12SmbLz8cvb+4f+Sf8rKMNRKwlQgQCkog8ydb
FSp9nTnxMFJAlPIcZQCL3IFYQ+zNVLwOgQN9+GqNNU6ptrD7xmPyGZ0OpqhaOp4rq3x3+p6IiBPH
sDPzXD6y5bfldjGN8LtkiOv8a3lMnDr6Xv3FJ/50dP7gPbscv8tNyPSuS1zY/rmE0hPox0wZ7M/a
zBAf32TY8uOokwfe9ABDiEgss0xpWnKHrqTecXhlQtsWY7tIvx0x3GOT7qSH1GH4XZ9UAFeLGL8N
uYmM+aVVGt9kA/B6GKodsqFwnrq4OTKY2ZiRNBTzikjJWPyDjfXPp8FCSqTkotKRVK6XuvGHi8Ja
sO8rdd6dyz50nqrIlsRKWOZhoVAI3gB+cu7rUObPf3/6f1rQiO0jQrOGOirXIn9cPtYPb2uIOdJr
IkJnWr/yzNjZ4cyMIAb5hvHT37/TTw+Iz3cC3wW3zUZ8t+yfrrOavtragO8/MxFGf2XuOESnsLcX
1aUdFYiGiageMi/7SWZ9TMU/XTSXlfnHi4ZvSdVtYOrE6snq8NPbW5aWkKHArXfhCrwW6WC8Zvnl
MzALuQtgjCIiCE79dsqbT8ZTZX0HUtztGQurs+3RWsFeNmWAQEou9VFraxUblU3/rlbG2hcKkw08
g9RouzM0cx3+wf74s/uRw2fz3FGlZmJx5l69TPT74UQJczBKOmPKlRzC4pV2aRe5ALd60ChQtcro
MMVJ9hbZDuNc1ibeECEFx63K0frosVwR2okjC2U6Hb8nrWa9jwZUj8Pfn2Ld+NNJxm3BRYQPm7WV
u/MnW6jZgjlq4167SvWmDh06lk68ElqdNWfTY+JiqmWDJIraN7gQzQH5yHKLvbDeomCq9Pua4q7O
jWJmtzhFX6a0qAgawW6sjaZ+ZBQHZnPGXmJ/hKhGIlmDvhqmXXmeaqWD1QrhJoqkw5ZwxRHlqWNc
7BjZkN+paXRDLFKboQBZzbkPm4cee5PmmyMltkwWlbVBH1by35OdnvLYsL/SetcPsWnLE+Z6apFJ
xIAyuegSXO8t/NVpQRYhuKr4azp/q7umvx+YuXlBnPUW3iJiI3qoqg9NLCfGwVuKpOMfZ+EbdQgz
X5KyUV7+h73z2I5bybbtr9wfQA2YgGu+9EmXdCIpdTAoQ3gfQCDw9W+COqeuSKmkW9WuRtU4TokE
EgjE3nutuYbSLzdNw/CQUNnmaLVh8TUd8fesADHnd2kYTf5qBE951kXdsIZj0uwtNCqnVhEGAhaz
3VnWZNFroH1FJogiUXw92km0LXun2wxNeIJZFVPcW7U88Kqx1ZpkZPaf0i+eptJMzu0ubO5coNf7
IcwMmy1/OT8HXo2jypzoL1DkxTsDbucz9H71Qspa41L0SRP/SWyP8W6SGTAppdRWx+MQ7Loaoy4a
1PJQ8Z8ygRAd6r2RkJ5VRjPcAL2sEJDV7jSvhCwiql2jKmFC59tYsIu/UaAdII8x9KKtK1q5c6QK
e3A6/nThwSguIpISW1mWKwIfyNP4mkSJbc8fe2VMC584pLjK6y+2LjPpdJjFmPaaVzKX7LHPwrSd
9yS0yYioqxQ1V2YX9R2DZ+eIpMIZ1gO/AfZiojsoWhNs45sqingfIqNV7ZYxVGyuu0Ja0YmSyCO8
KNe+SjYag7C88HrqsnilUI/0irLRNXaekWTRCaqR48EfwFnNDefkfbmrwBeEK7ieUJ23E5UZUreQ
Sc1KRwS9kmcXwelLwgFfl4IoiBQ1Ylewg6hTYuOZXVbMygZGty4RBRUkIlG8XAPcJkC1jtPgxRhG
CtuNWYOOSEUwBFcus4borHJ86bvZupqwAepDb7K6kYcRJz4ZuP04tztKmSrd6cIr9cHse+ptGpcF
FSnIl2LfpW1q0EMU9qPRlLPFdM3LKevy0jROJDBALhhkVT1m9G3Ko9PRTd/mifRuaaI45PdA67bO
E3xg9PX8xE7kniZcU93xMnbOgKfa+W5o+AbbWtI826IYmdEVZLpRlyXDs2hr8Kh0hL9Zw1lH37bY
xJETD0sNzc+Z+j37k2rOnPkbwucQuhpfoNwgrkrao2WmgnkVpG6aW/QE8F+l0WYeohzwruqa8DqL
VCbWDjiCmZFyNhvnSK+ZkjRR7PJ1Q7/ZWppE+yOwDhVv81Akigx0iPQLBRFJdxuTfDmpdJmbT6nx
qQMJrIml5jmyr+gLpFDMglEYzr0ulD1ceU0IK7ECnXvpDhWvpJiBDX+AMSNXC5qEVX2E91ElZy1N
k2nXK3dOzy0Zy3uB2OfZnSKY6wHdO4cU6wmQYu/NKV+e8DgiB5027zF9RdvUStuPhVLsLLI4G+96
Rkefmy5xDqOv4mgb5C7mqSqI+By3qLNpV3WjdUW8hSNueula95YkxGClgD7h2bS0D7nNLrP00E22
DVfSp3dzSg0/fKjMdrk5s6zt937RIy+eNG3KNaJyfptEVXyxGnGLdc4bLHyA4sLdXbJKdpvACqf6
CFAosq8zxnT5rR1Q6B4nkanhUk5y2XxCE7x2GftO2xq0mTrW9YzkAbCLnPdm7i8nv3x1xfrE94Jd
jSG/4iyGFiDeKsnrfF6H+cijg609T2+qzueR7wZ2BTH/jjXVllVyai2hwSk7TWLycyPFHS5LekwL
mGNoSSIxsUtt9cg4mV+dh2nNGbGAkMOw7JNlVT6QzBCeBWOaBrQd3Zz7Qsfes6qIGVhNHdp0R05m
fx6zzc3O64aQz7uAt8W+r0zrCkVB+1FQ+cKXEUlqn9UBTtbzCBXuuGFs25KfQorrvrG5rGs6i/pL
XuTu9TT0kONbU4/5o/LKuD+AqChfyH5f1hBgSsmGOiCAeWfrpN9h1wgfDTMqd6VqYjoygmVOdyq5
ZTDYn9OYWHyodmcTSl24gtdRYocPXWaM8bawKx4TdH1OeBRVbbUwWXSlmVZwS23VsmJvM5cMB4b2
87jlJaPac6sbbI++USFH3rQOQ2i0MNknDFbhvaHZpp/NwG+sr2gkdL8qoQ6NBHPRQd5OpbXkranY
i48NPwtIOpjQuxmggryctF/cZSP2hMDvD6KEm3yY1ZKjSORNPwM2zev6svImcWFIMgG2SVuV43ms
VZOsAxdr/T07kf6rSUQmYYp+2uMBT3rFDF1h6uQtoNs7zNJW+mTVUN3GFQrEXH+gE2eEfBgESBiG
oLjPjKhRn5PYNMZ14dN1P6aMrG5gikXzvhvaPt2mKBOInbBl5lxP8Mfcq9JrliwgOunepbASQg41
u5t+S/+UX00FFQTZbvYhWwR9X2ytyZm6zQhYo9vPzGQXu/oU4xSOyDlYQ93y2kflaus+SzruNd50
4QP3etlfV2FlscDaTUg0fZmQoTQNH23IcIGFwWD0P7h21SoGBbEUpLkVwXjbIgog9CTmjt4yJeXX
pHAABpQ6MseQ0TWJc21PpGUdo2mJtEgnIASXeWc0alP2JIhAniwHeVkAoqWMDPN4hzkSL6hipHtk
2M1zj3XSTxGUJv7l6670v52UP3RSLFqwP+zff8J8/b8unevq+cdR6vc/8ncbxQTaRbMEbYnPfuvV
4/WXjHrpsAS47RZOMiNR9gf/bKM4PqY6/tT3RgkdGL7D320U6x9MZANGQJRfbojL9G8Y9V9V/3fE
9r/oAthvM8xdum/UF8jGqOv4Pmye3lZEZev3/ZR76sJKgSm17GiVRB60ClyvNllLx8CGIdL6ch72
uV0y2H8kPxXOes4Lob+3SyFnXPJ46ext0WUdsxemTTCggrvUA+GJ2GbIqtTiHYGQtGKOqigpcK3o
Q2YoZYCxIZ+9HI+kugDJgT9K3oJsLqtCZ0hox5RWZBg01YVLqPIZHrXRPILt1ZdaRNF95rQNgbHe
k9HX414xOiXbaAo3gDObi6wEI19mEyYDF8XGfeLRdFzDrFHLrmB5hQbdGMKPbXlQi27GA+cBXLyd
CeV5Nhsbe0Ul+/EyZbLbbdlgYfDoxmXFCZ3YhKQ8jcV+GjuGPJSsMGjLuPWvwlDSzO7BGO7J8qQg
9hot96Adx4EWu1EwbRT5oYk6tcvmDhUY2UV8MKrMaIL6Ho0n242qj1Jp61Z5STXu6dPLTdL36Krj
RhPy1cd6RvBTdpvMbccn2Qn9EM21j4s+bmFaTIyclhAZlxMlAGiwn6Iig4TiWgVlIkodYeVY6OOm
tZgHdheqrpGRM6BTW25SmiVprlD6YOt4CDMWKPu1bkhfa4jktZ4Yl9LCcJYqo6XesF8rD2cpQrzX
emTMJJiO1yrFfa1Y0AxQvVAKulh1xvLQLsUNGWvUOfZS8qil+CEbmzpIv9ZE3Wt9hD5evfhRaj4z
L8KT4vI07havGmgkoZ/LpQfJNruk6Kqn5s6qoLPlVKpP9VKcReYIMbUxYgkOkxfJxu78U1lqCrql
tKON4rdrIgGo+MzX6i+Oi3anx3jiDdSFJ6T/RHYuBeOwlI7JaxVZLwWlVziMWlw0rV9NNuJHmBL2
US5FqAc17xNPA5VplVnh56gcqVepvsccpk1r30eAuY8KOdLOLsj1AFkR9Xckl3wxlxJ4XIphiFPU
xTwB6bH2KWDX+rVyjpciuvQKcYYRAZU1/S+0zYkXrdx+tqyNuxTh/Ws93lOZk9HbXbWBOX8uZIlG
vI31Ayrr8hC9VvWGYVLhN0uxPy5lv66n6qp1M3oB8rUvYI8I09ylWWAlUf3BY8KLfiCsGJik8aPE
x4c0QkbFbb40Hfo5Rwosy72sA+5DP0IX7orcvHGTloL7tXdRV8JWrCyRFZ03S/bT4MrmxIs1pFo2
i2+8UTWC075eT0so/MgwaFVF8ktGtUHhodQa8Ic4ZCjsYJrYz5PSj27RIaHK43DahKPtdwx4HfqZ
BcUEA73Bu1bsF9i/rvBnDLr73lD671vxD29FYhd5UfxmvkAIaPf89Q3/8vuf+edrEbEQniK84bws
eKHRSfz7tbi8MckMwOks6E6DS/jnaxHKpYkLfWn90xl7+1r0AGBamJI830X9bZn/lrtIvG90wsDB
wRTSYeVwIhRLi+7HRmGZoLA0qFq5w9sMqUYYBnp44n0hqu4sM0sftDBoswDsiN8zlXMvHOoCAtZL
NhQ+ZJ5aiyY+W5KmcueyMugck1xpSJahjLAoLHr9fsghIkSI9FMXeKMbqxGpxcw/jYZDxGY0FB9M
FzjdzMI/lLBILqyxJCuIKN3ANxAiGezcR8QY5ZlDX5wduqMKpu44A0fzo111EeI9T3aNvstaVggY
MCJWPrrWaUjCU5oihCAsC64Zg26jXFM3k0hdDN0MSodeepSvSSin1/Lfp+b/JM1jN8dt/q+fms23
4lk9d99+3Ex+/zN/PTU+rAVuRsdkioY471V899dTw7/Cc4fCbpnHfX8y/hrJOeE/2JDxHIUkPyzk
EbaZf+8lwToI7H0meAY7WKgK/85m0gqXxvQP4wGgHjgk8OSZFiAJNrTvBrt5hlLJmsP2oD2dPLFt
qRqSixy2NxO2z/Xkd6XcNa2+Lmp7XvKPkToxzQEPYDY7gjwqlGDObD1FUJ9IKKxoL1HzqW+T9Jb8
ImRQtFVytGDyugoMg1YD/FajY0DOi21XxXQ34YvFW9y+PGxcxPQQoZS6yyQylAmw3lWRuXhmggE1
l0+pSTgSQW9nnmXmCHWQ3BgoVYFCA9Sh5dWdTy3iFK90SHSY3Gyv+HI2lEyvOfpzGh1rOAa3VRiD
WerTT5nfGk9pUaIKaSGjCZIa6QXbMT1BBGxN0DcArxjdl1N/M6Kfd42ckwRytLIS+0bYOt+F+Dg2
2nUMekuVxLSUvzSdA2PSDAlJrEwEjYQqknzUymYH90feJqN94zkTPBVfXkJIdFaDjfTHCu6xe18S
bYaPb6ruWESsiwlpBvpv1OI25nD+r7yodXkhguYJg5y9ni05YYaOPyF7Oy6Y+NWSbYGC/1Prosjy
6xpGpTF/zAtESw3c0E0eNAM2JqRWwDjX3IL3E+rfyGfzRU7Z8hXalefy0eRGO3t/9s2TkxsGU4wc
F3AfFg/YAcUDZThKpUWPR5Sps6OrMrH1ljRsTOI05+ba9MBERsI4k0K3z7WwunvszdhzUlpDsEoL
Snub1E7lHqCw0iVyZXsicqp7Enlw7/Ww/eoJGIVFc/eCyHl/O/uhdQhbLyD9OvhQzI3RrqhNPgBE
YtUu695HOLRwJ8Jo+GKYbVfBZjOdGwkj4apMGUZslJ0AG6uTdt4WSXXnMKTdOh1bUNCUzi3UX7Y1
QQTOwkno0/DkrLJ0TDdJQUNjLKc23HetA3U+biwy4VNNZJjlBisJVKG+sq1pOI9JRBgQRxvuB9pJ
6bkoPfOT4MQ3PbSMdYlLMWXbR0NmZwVMNlbQY81zpeEHHGtiE6h7MqlfjMqdjX3AdC560aGvLgu7
I1osrhCQFcDYqd+KGHpTZt39t2lQyVTqP2yPQsth6fvNQp/2sku/yP+pX/6HUddQfn4rxPj+5/9e
9NnZANHGbr3s6JlY0wv4e9HHUo3agiRYZgOv6/4/t0pOwH4IcCoiIkQYwvfYr/3vqk/7wLH5l1Qj
Nibvf2vVXzRJbxd9pCAC0gwaDNTiy5n/uFXSVpVbdJLNQz4tJdwLhJTTpKNjtox8VHXAA3XWA7Xn
QXqyYPVmZA3/cPH+6mr8SNZaBO4/fQU0U5B0OGfAau92azX8oSYIYvNQd9q8isSTZoDbj/m2KsFH
2EBUZDuQoou7SxTgtJqYXRvx1ltlfxQofmd4apSJlybjh7QOdhJrX+PTOl6KKwHuE5HbhkYtKfXN
F0FUCbi51VCBgss/ZSh0l7/UQkBN0R/6ud6nGER7Y6vd8CBqucRmAlxGeFrp1WxKJGxG1zvOxsyp
jJzqQQc57TzLOUykcJTY4uAFnccD0700m2+E7JcNI0ppOIM80EjqANNs+/yCsIIbVp5hO8GYtgHl
3XjhR8sxtpj7nslyQTOekROKXxglCMCIECx3sh3qYjNO5ZqpwO1k0EMhXHTLIG07yuYT7ytzj4Px
mukJWZbV5xnij8zydeupYu/NfA0l4Xw4RMuWZD/uCVzXzPzVl0rEm9gb+guM6pieTGJFvZ6Dzbs0
d07xkjr938Xl/7K4LNFqPIP/enXZUXulX9+2JL//mb9WlMD8Bx9huhbqLbEUWP9bfAU+/AZSW5Za
ihrK8Vls/t5HUnyZ9DZZUEy6eWj4/rmioAcDEcEShe0N5Q0y1X9nRfnpafYouRwBIY89FjCJZcH5
ofaKaWfPQVMPB9seiK0ggIgBrgD+v2DzQ9TBblddAA1Jq02YoPf94Vr9YjHhBH9cSxjOLRYWSlKT
6AWkb+/WEsLU53CcJ7lXgz1ufV16wFHtgoSrtDz8B4eiAcseV2Az994dqnPw4VulK/fsZ9J9YWN/
xGnebGn8tv/BWXEpQ2dhZuDPedfmna0pxycoQOhPU4oEYG43eAXztZz84fj7s3rXUX69gA7nJEyH
m4IW9tufD73bkBcuFzBMwTuM2mYuiPFrGr1NXEV0h2u2twu8Zo2Eqf6+KPxLWRv34E+/nkOznWYD
wzeQcW8PLokWi5xGShIzhbfQiJJtZZEE8PtT/PkecWmX2/QIyF8kr/PdUXqIQ/3YRsO+C4UHRMKu
eir+qfXHbdaU9Ld/f7h3qjauqLsoKU17yV9gq7uc9A8PBD1e2yFIYNjHGqAFgTDffMd+CWLol1ZR
nnuEgX+v0P+Ny0jTnbgD7FyoO38q5KIE6Xrg1MOeTSTtNYaM/Fhhvf39eS2X6Yedw+t52byviUs1
6Yo4y2X+4bwEqAMCoPNh75AxsHIM4wIJ8EkT3rGeTJyzvz/ar67ij0d796Oh34zb2C2GPYAqa7UQ
zOMRM3IDjBwLCyDVLs8///6QNgvpT2dIK8lzQeGE3JDvljKN+zFQisfOSjxxErUoHmJzoLiq5+BA
eh9VZ3vr0/Rdt4Xov3rSDM4a1zkMcbfQyMNxO0z0LjvlN1+myTGO2hPhysZVejcTYlFAp1hbeTv/
YWGyfn6MXBJhoQPSUIAC9P6OC/rYI2WKxyhVAygIscCdMNC549YwAHjjTaJxHtRq43D1tjYxXZ/M
2Z+wLQTNFbMiB4dyjNkaXPAfngX3l1+N9Xl5wl3+9+5hyEKwJ4h2JHq4hPTvxN0gJJ1QBHly27dx
D9LYydam8sJiAyydhJoq6y4QAY05lTc142hWTHn7bNVCkoXa3oCaroArVHas2XXZ3RUIbeM444HY
kMFFLiZEZ3QIXfgwIEd5kGMAwAdlC5AAw98RjpCuRqcL2OtMZzLverrk8E4kPGcSNt3zROQfGAtj
NxDaWWlnzncd/QoMO/JUh/58aFOmQFrgMpmiIrrAvG4+Gl077rOKeNLI1S+5dm4lOchkvsekkXmJ
PPHJ1e73d+vPD0jgQulE7S1E6OHxffs4Tj3OHJfd3Z50nSsjHxIErOaRlJr7YY4aMAyl9W8/khwR
rQNw0KUQCd8dMeymEfd9LvddFB0tUocZxXwJK3HROSi30CQ8/f4Mf163mXay2tA9Dhdh1btSpY/D
seK3kftMF83KHoU6xrWiLWp3evP7Q/18mwIcsWFxoeJcqrN3t2k80DFRyKT3YTC65CW21rFWg/+H
C/jLoxAExTYFFRPX8O1PVtKjLqXiAhqEdoNH8UPjwKAnuP79yVg/r2OcTUBrj92ihf/33XFyVFgW
AivEg5MFMd7qycmZSlTjBBct+CqfLQU3PtYSFJbBIyKXfU3mz5+WJeen5ZSMYuYFLpNvsGSvXfsf
XhhtW4s5Hf1+L4hexUgYFjtkZnInlEwDzG+zOBLeBgPIrL8VtfJvc5mpfeya42U5z6D68jr6wy9g
//I7IXym4wng1n2/44iFYRhR4vT7Kh6qo9m529AckBSR+3oVESS6Tvyh+Vigs1oXpJ+fhiWP3MMv
tQmDqkZtV3wrrGm8yuHMz7P6RJqivW5T2dzpCrZFI1P34JKkclbp4opw1j9tLn59Aq8YWrb0PP/L
b//DRY2sLgRhpbioib6NwVHuBiXiDwmr2Lpp4ZFEQD9J0PEkb6yuPEO19wwv6L7vvPAIFDxaT8zR
t4i7wpt69uv7AFLrzAz7zAnw9yGG0nhwM4N3hSx2qB6bP7wSrOWxfbuP4Lb44Qze3Z1wdvjCtab5
a2SgyOewOpMuyUGZAUct7VjkB9rBWWYegeiP634Jk/n9A+L88i7AyUQDPLAtWL5vL2KgWUuQY/f7
zEgkMHmQq5/ZVl37omeiEppf62KcHn3bSr5gDJDDGK+z2qaB6iTYbuN+Z5uAGztP+CuFILIkaGxo
lhwMc0/jOYNTFlvfdGVZLJX+nY9z1DUz5MBG+MggtTtYo2teGAz4D3NdP2NDvvM0B4rFq/CCdIM/
XPOft24LyQ/BCDsEz6Raenu+TBP8PMInvW+z4rGK9v6YFRtjJtEXZ6fzh33iL5Ztjz0wlafw+eAF
b/jjHUoihYe3z+r3NHBeQlwVvLXpRwsErX840vJJ7+4kjrR4YgQtEUiFb48EtZikrsjlTuri+9xy
4sesmJf5mKaacHWOtsz0DGhCnvUnNPMv3r4eWETsTLiZFo7C20PLGOB/lJlMBX1NcloAtqi9NUX0
UvjyMyWvt/n9Lfu69/zpXF0mppZNwc0A6O0Bw9HopzTllqUMr24Hh32PjpyNrpjKOOP8DSnjfZ0W
0ybWDZsbgX937OOOJK/5D0/PL28mJr68WZhT/kRzSAc5klLA86uCWm7Mxmd4ghYdFA5ZMG6Svfz+
zH/x0vTQsSwUCmrvnzD0XphBvB0mfmTdYQBvrGg9D0Hyhxrxl9fXopPBncTlFcG7JYGoi7i2sAXt
qZE7yGlTQiJ6FuLkJ8tcYStYx0hnN4ZumV5ERK7RDSgQsBvn8+z9aY38uSjHL0RVSFGOAc99/7wq
DUQ46XO+DAmDW0wsaAe7GRadjmFyWca66ctqn/hyAdsM5h8eq/e+Gyq9gHXR42Kzb8dT+O5eg0LM
nKYyu722RPK58Zlo4NCP5alPLRcLiFd73roe+ABgteAEVqPXFu6GUTmkHTRqUGxIJ1KXY+JgJral
HKy1G7v919/fGb9YaAAYeB5rDIYuRqxvH4nECFLtVl6796YIyKdAayt6GFHs5dM/XJJfHAq1qvDJ
QaANx9V5e6g0s/qmRXy8l3NUvghH+zczlMgOuIL5H5wWe1CXsfDSUvtpVSMBcpZNINo9aLbuJnQt
DwqnH51nnXz+/QX8xSLGkWiLsEXEXvW+brRnsoHrgSNBhIw3EfPfO0RxQKvNHk/QVNIir8ns+/1B
f3kpqa/B0XqWQBzy9lLGsVlhkHLbPbpxOBsguOmbl/amM+3+D4dCncKHvVs12WmYKEPQhjisWG8P
FuSiHuLZ4hYRndnuPK0lRr9EqHmDKB6qpdf19sZjT16sW2dUxo7KcZi2M46C8qYMXB6u1KHHeAT6
WjwAPkVH3lV5MJANV3hkH5Nl91yjBbvMgWz1kDiKhRZdLXnhFadE5KlXM1oJR1dZO4UhUZ+/YqcB
+vvzFutckjFvSKx7jzBFCxAu5LtdZpWTt3XCJrEBnQK//+ZlNEviVUMFk5wDpHeiTZfmXfKhL2pL
HwliAnaGOaMUW8NsrLOSsCZwb0M+9lduif/9UsgBCKfXY6rY8feGQvne9TmEEhHmRHDhDIgvA79a
Mqpdp852A9Fkd6PBdPmsq4z6QKwXNln4uHa3CpP0oew9R6Cjxl939GMVwxcZ6jrf6TzV8ZaYzqq7
yEbKSdg3IWmC+75XITT90dXTph7x+5yXBkJp+g5lY2+a0l02Vyna12cfWTmalkhOa+Lh6u6ucbFY
IK3sM32tIn+8q1LRya02wIvemjW83i1k83g4somddm1AyB88hhhHGbKeeV4TAxruKzA89baIlvaf
adhMjdreDT5kCcS2qShrZ92LBLJthoELmMRwQ593N2AafIwau3gqjMC8lZWH+w6Z6sFYgPZOG54G
IMBQ2HYTbJTbyKeJKhIsMnhe9rbI1SYPc+Zaw3jmjFqBO+mfMxiuK8LzkPll4LSwvHwVjqG2TJyg
I4jO33u9MiG0pd5ehEQwsWOG6oh04bwnZfqzL5HACpijq8ofn+fWA3bu4CtDgrdy0+LBhCjmGV57
7YZlt7VAokOvVfOa2HXrnDS75BLjWrGnWoC+nkYP0+y4e9ewyOhETsp0MDpGoQChnOUDmwqG6wVv
iU3f+/NNXkzHVhIklM7gS9M5P+V0lyYlurN8muzNbOaEAMoOF1sSEcTo5+W5cpINs/TgOgrELWaS
aWspckmhUsxrzcx8E9kwX2e2rrdRXDSfgIqYF1Xiw+mRrbeBSdq9eEYLqVxiOw1oWO9RN7jHrkB3
75NWcXTMlNRRiJiIScYzpvG71G0sFKj6qcS28lSl0cF3xV066CesQ4wSzZBG3RA9lRDpIT7nZXAc
B598c6PFGuUa98jForM+ctKNt8BPzYz0vQJhxkpk4bxJqBtu084Yr9u4C277gTGjcvoLqUm8Kybc
TtqovvWtAtXoyPSQ9iXOwDIYX0QvByx8EOiBh4ypBO851G2FQZ5BotnhSarTUBJlEiTzyubmeSxR
ApFY3FJH8DJlkSBVQX1EWJJftYq7LNMgeoLcOhIBovGJyRpNxhyc8xf1duKB2EbfMyuC7wkWIP6X
PAttR4J0ixkr6kfDIsQwi3HpGfhqmr2/pGNM5Mo1Bycv7GFTBp0/rkBZ+sGFAZMxW+V+0BHapkfX
WAImzZ4mbYstquNKrWReAYcmfPE+oat/bRcZUtqyytMjUX7dloC3lmA5m2indFSgNVuacUnam589
M2I/SX+32fozSZYNL9kvsg9iD/BKjE+aNE4HcVDv3Ykxj15CmvuEnFSkr0DDhcg062D6wJypfOma
DkyVLnvrEwYx8jKGxj0R2tB8xLGmNhi09F6yY7kPtMg+jj2fo40Cd5W027O5pp5Op0occVf3j3Th
FpVPn8yLpZc7IXHC9inBd/qlbUS+yyejffJbOz1kyPiKo4Nla5fiSnlEkYc62K+V2niRW8rNMPc8
HIVtkA5sQjiKPc9dZ2y4jhi18o1PC3lLVQrgNqduKg9lg2N7JdN4fGgjtVgDXfRCq5DkOxiXpoA3
VDIaPDZVUiz3oKHO4jBL7swyKVa1j+1o13M5jQcMZZyiv5APzmN75qsCCn4Y7WlQl3EUxac0aEH9
mMCmauhaFyIRfCoZDnthpt7dKG13XqCL7RlBfIRQqr75ROvO3tI4c09xx6O6rWpwrfMw5TtVT6Lc
Q2CIT/BjR3/dkAJ84iFqeaj4dWnCt2c58suTD5rqczfG3Y2YO+u+T7neaZbr/Yypah8kXFRyPfS5
wa1507hd89ldKsx1BQOTOIw2S4H4uOnBnUo+1gAcYHWiPWvAqF3MY998lrrpnsiJs5ER+e2X2ooR
jM1kpGI9qsroLKYbgfRL9l9D1bsnMbeGIsosjE8TUk+CAD1U6F/xVgqETo2tHPDCjiKf88Litdxs
VMi03AA01yLSSfBBBMMQwTmqTeu+IX79lLp19KHxErIw3KH+5MUwySTA4gQZwBxZqzFgE+kOsI1i
ckVJ3jGjTYyR9bwrOXmsKtOHwMhYF2PSq18xao1pxKcBQdSMrtRlB14hQjwJpy2OXb44IyXBNfAg
crhdSSn5D2AlBUQOqkJusrlB1DDznNPGqvpHrWlaB/7Yf/Vj4a6jSJOBS6wyd/mAKJuZi02cbZmM
D8gjBn+tar4ksOf8NkCt+uzA374zwrktwDao5KS9ssKpgPL2qWjn6TrwCMo2yUy5TZef2+6i4MIF
YnXbipED5YbekfS9uDCNOjmJnqsWZIm+NmNDv5gz6bLGhJMRIV8Q3WK9FMfWTGBuOYpPrOf8li37
9IEQg/7rrLCYnpFj1Cdbo0z0i09USLWOBiTxK/otfbeqPEJg155R48MlPKckAs/woluRUHKtmqFv
9bEcRy/h3LmTZqPtWHo9wZ3GmpWciMWorXVJLuK14WQ0cUdd8FubfZCMR1Ifg2od9vKlRu8IlMMs
s3VbqvbFqDPrQcRYw0bVW9+A9MEF4NFrb1gt5pfazppuTaYImS5d5g7fsKbNLr8ZkkijabgsHm/y
fm8qCMMrtEXW/Uxo+W0oTVYz3yOrpgnaGxmRHj+0dnMlR918nLKovbFkEJ9AYKd7GULyAkaE5btP
FmtbwPNdYbd4bJEDmjedEfSs8XVeusca9+4LO2r/kpo42jVDRMohWgKfvql0BgbCTvBp7gN5FZVN
vB8L2NnCIxK45bV54UBuw0/gx+m1J/pmBwej/9A1MP4XRpKMa/5R3zQNoaGN89kNY3cnGryzjcAT
bDsT2kTy4vdE9iKlZCKxydFnwW12Sn1rld10zSZEvXpwHoiLFuvCqO9QRl+OeE+YRRJPTPJqt1FY
+69a+j/mkIxnWdl0HDb3TqbCG4vvm3XDmRmvm6lBkq7RnCrtRndeZNfHcEqHmEUXmLZVMWxsUeUe
3VSejVoXm5Rn89KMVXdRxX4FHw6lEFt9toAh4z9aqM8hPopj7lfEvdaj83XEBdKmpsWSBiVmdvp2
W3kWQDcpzqcpE4/st010OVP9OVTLnKmWu4TO8rEFiM60LGFDOma1fgwmFd+aVaJ2/tQcvJoU4VAZ
uCRTIIqBmp/p/5Uf8xLtJu8cLhJBXDELPRXO2tdaJMQ85v0xN0xnNUYGCJtSwDvDA3xeRsO0EYVd
3vAXPk35yLgfWoOYebJDb4eegwxu5F8PWEVXNKbREWEbecb+7T0AACgOaeo/AGIu97RLE/aBbOVW
5aKTrFOVXKYBjZvaso8RqtzPiRmp3RgYJhmVFjEzKflMauRh7JsE30pOqzDW2jtncyEeM+HuK3eq
dzxOLMB1RnUaewgyQ6wlL2M+2I9TI6yrsAxnVAuluG9I1VhP7GF3LmsXp9YXD5br+zd65Fdyx36C
z8u+cNXJDvrNNDXfZkZN9rqJiTVrM26DlGiKFB1xBf2+aTS48DLr1xOUMoAF+IBmZLKD77GhJwXt
Gd8VnEDkczJvC4J6hIFWN5tuZtN+lMAJdjyKO0ykUAqZsbEh84erUrjRB+y5bDPEuMtZAjH4BDK9
Dcxu3uSlE5z3Gp1uZCbbxCXyM3c690QORE3asgpJXaiK+ah1PRJDZ/DaKQMj54Ejp62JpwwogZPA
Lc0gR6y6rqIsLQgbAzlXq/EyjGT2VNrC27sWDXhaazVvrLmhpTGkxnRNSHZ7oWlmL9TIMc1XpDPl
hGqk5q1LWlaX+dMhgps8Bv+fvTNZbtxK0/at/NF7ODAPi95wJkWREjVrg5BSSszDwcF89f0c2lWd
dkS5/9rXpsJRdjJJAjz4vneU2S0uhupGlijgpF1RVgXBQ+6nbDFAkFjtynRnjFrwGsCZsud8NFWp
4huceSlwl6lsmZjkyb41XjHMN/vK9D6N2f0Om0q8M7Hm77kkEiVFIfdEU662sfouWrdeV9xPLhNL
TlMdpHfQzstoJOyDcWjc4dHvk4NmVYO96j1dejsvM1CDl7ZbnbUhUmkJk1edgW/IzjP9FDthl+cc
QpXhpO9FkZb3pvCLezcBR14k9Lds03hov3Jp0pwn0/hLhDoh3KbGCwpUAAenSasHotn84bVh4uG6
JSw5mI1znhKaa+3z2ueJEoz1G09LsLM5N/BpE61n7aswMR+Zj9lMsyK2D1FGBH+RkdtEWTMggpxo
x8tsVS0j5zZ812VqUBWnXM6VTS6AFGP4bmbY8JZ2mGjBsp5D+UUtFn0E5twHKKgzp3zIxcjBIONx
qDZe1PbVxg4GEA3MKtwesdkx4ND1UT3Ebkc2BEUk4btjOPyZoB7zhjz4IFN9sDq3UWlNbbbqJe8S
tztyqVWJSstjiRn5S9PELuVNMjuUrFCF1RsU4NHjG20YXnnlWfMJPLAH4MdVbAeTttUmNQJQmcNH
YpkKjmms0wzuNgVDK7U7XCVt5lG3zMcufO+bPkan2SUqSTZyKK7qOv7WTljkXQ22Fbz//mU6vRZ1
CyRIBlmVUkeZ5hnzWC3YJ6qtFTjR0hIk7CzBgvjqsUmWDw76sXKbJylwD8qChAUzG7GAGqBAZ1M4
o7Fpndm5mZq2enAGFBVcQvhWagBpfuF37ICHNLWepTcSFUO/pWrCi28J9ex/9vRQ8FMyySG6dTUj
fsym3tyWHbkhmCO9+8wLBBG2lEc8YoGXExJTm8gVu+ND78xe5z0ylfOukzLk4lHEUWrwf5WTL7km
/HbB/uNpBS7Dt9hrLf/9XJryK2F7oZRjYCKeZC+/EyJp8m3QNURVdAHCdAIkEqyqOTn1zLtcznlX
gv8dBrK/9AX3IROdE9s1veJuA4jSwK2QkSoSh1pzfIIGf1bj+bUsOl0ZcQlhJoloJqXsHPcWleRq
hMy90mzJxTTjJyPFgCzySj/ASTe7oehI4Y38kRzHLHme53h4GkzCHa/Q43/8f/+HwB29gQr+/tca
1NP3Z/MhM+Dj/20m++MP/SFCDZzflB/ehtYDhnFs9Xr/dADaOADJhHPJC/+TBtW20KCSjYXLT+Gv
INX/1KAiBvh3jPC+Am5/AXbZZhChGPyQEdO7irX5M7CbW52mT2HcHy1K+vr4ds4apPPUYtsincoj
g7M91TSS9mH8HXeaj/2PZegRbsfdqxP0IS/8cGZtsszbxkhd1hLpHseUIDKqQzXOdYnfaWFajbYp
56R7JXW0ODW+J9JVbwbdhl7E5GSOvrXE5hwhTOvJI66NWC4dHEGnNirYpOjf2uhgEXdZppd37TB0
l6B0Tepwpyh7pqJvOChDFIYroIpXgmLC506PVaW7XwWXPPaLS2O2z66fzXtJJNAWGiS6c4UzX3Qj
by5jZIUbK+Dtz2Cla22w2kNWBzN4nJUtexeLC+cF4c4JY8ljl6Tjh+cVAjSqIs7Vnt3xToha3iET
jl9EkXXTkjy4mkrXHqN27BkPHkG7F2d003Wvqy5JTS/HYxMN5tEX8qnIk5ZgJ7SXzcLuLapSrHp+
LJGULrFofwIIIjOxqHTYEQuSHAWWMQ6H2pHvSTkP8YK4FjUCpcUJh1O8wW85H5rC5jkdT1a0ov/U
WyKruiZka8kdHWjpjpTgM7st5avpCHoVk+kkUfXs9KEajiP6+iMBuskpNgrk+W0xTA+AiB0ITYB+
1s3Ms9+McjeR/HiLRWg4QvlPOwqWrY/UtqpDSo7NA+xYzlmWaXgSzBolVxNT6FHUdncLmaBv6OTV
iEbJy3tCVayHdrLbN5IG85+TKfVHk9QBgqHG8lxIRztZtDUhamlf+a4o48BnFtxR2lG8Wk3S4wSq
Ad9bU1+TWT1vB53seM1qxi8xSHk22ro6piM4OOHOeFhTbhzS0bUg+GFZadcsRWNgWMAWDpcx0qGy
ZvyL71UJV8aeKIDIQ3aYQqcC1ge9WviB/dGbvX9Tdj3ADr74k93gqO9KndJJc0YAIyNSfgwtIOhI
C9JjPdv2Lo9qf6f3bv6dMkje6TU7QJJF8zljQiRNjJC+H35l+QVPY2kECzG4OX5zz+luysQlShzE
6ABfAXBShClSj9x5hazQX5oxJd4syGA5bdndJl5NEjpRoT3raDS/ibw2yajK6/EGCiB6BJV2zr6w
F42v1s7eK+9AHtuLSTzPOnOsdlp0/ZyhtDVKD1ev6ABI2tFB+tR62UIOJdBO4mOYs9I03GNOafaU
d8h84QsDjD0cxdgtKKwpnjlG6ruJEXtXRkJf913hrInP1G89sqkGlpy6xmOWgDjHkzgXURGdm9iG
TBKu9Z4nOfQCv+3xRZLuQgcrFWEPrpuhsKQfTFvPqRHvHDcsDt3cl3TwkL0dLgGfnX5T1pN+TkMk
VUt63rICdZ8fPXsGMR3s4FXIjCdEyEmS1PMKp+ZXbui6v+jo6bi1SMuZuDROkq3Sqdeeo17KYI1V
LQh5REfjyqIzkPzytBTmZhzFTIuYX4/3Jk2LL40MGc2jmkggsckJh9DHW+Rd/phw4RQLb26avsY0
vYyGyYV0GXVilx7gxqh4eIo82qgurUWw6q6idSwpD3NtSm1etn5ajPUK8042PDTpGPk/7CgLKXaO
6UsZnKcC+Z3w1n6Ny3KjdV2bfk1eXRvZFllA0/zOe/5nDvg/5gDDROf/d3PA9rtqoj+b2/74M//r
RVF+4QCxsYnf/081o85vLrpwRny0vsq3AEf+Dy8KHPA/3Gz6bwgfGR/IKPa4dcx/ZwzAB/fnMQDo
E6sdL6ZDJcNiu4ps/kUNF5gV0W2Vn+8sP3obsnhctJJ9BLHQKzkzDw3F8KXif/zCeOVpa2w6b9qQ
X35oFVcEumfuraGY9lIxSSWxlvtAsUv40khYUYxT2wfNzynEDVEpPqpSzJSmOCqkZfpFu/JWisGy
cvi12k+STaiV47qLvAsOaf9umBNst21xUw7JwKt1CjoWgvJE01xNijWD3FqKvjhPkpOONrd2kUKx
NYprc2TorCpv8GgDG7pHM+ERFil2LlY8nQ1hNyjmTrbRi2sXyYJsFpgxxe+1iulLFeenK/bPcCWk
i2IEgfTWNhRhB1XYKc5wUuxhAY1YkZyHMrofyASFY0wU25gp3tFSDGRN0/TWUaxko/jJQTGVgw1b
guf4q1Uspq34zEQxm4AbH2YP1wldx/MU9hMH7gDsDFc1t2W05qouBsWWFtCmLfQpbMs5VHxqp4lx
V1twc6NXGZdA8a6tYmDR526KYLjH9FxcMo4kivt8SiRTlG0ZAG9+29RWNKxNv2fbKEX22oEc3yPY
o71Dau3SskrgsDrqmwdhaeEDYefOjZ1N7LZa4TQUMLqC7aNOTk2VD69hwNrEKBw8j4WVUTZVdRA4
FexX3AcEyg20ghDf6997w8BIk1sACrlJ+Fpr+fWbl6RsqqnX589lVtKEksfBVjdzIvnK6+Zv5BDl
kV43R0gjf0W+mMGXF5iEH8UdPII06xKXekjpM4Wb5YGUV9Aq4ZcebWREcpK7WJHrizuxupkQPhDL
46XvngnOsBrDiD5pE143VSGfvhUW67FIqgcjq4yT5Y7Vja02QWCv9L2uQzbDwPBYXZNsNjZFqo1r
hprxbnL65NQRPVguuoiuQpkQ0DQPRbMjmRSVnYMNZNUIn2Bj3cqfKczWP5vOs/YagaKUnmGq3WGM
4L+J+/GOL1BbQlCrPCakio9wRoj9W14S7eTUrfQymu7MiFvToe0z2zmy58OLKZouPCJ4j6or74KP
DKQJB2m2tCi7Xtd+zgtihI8FeVb0aE99Ma3GtqjfYn5/24RyY2WFAPkOx0RSEx9TCl4bZXKaBIQB
sag99bRW/e2M4MphV9Xn6ztLcen4m74zePncNL37aI6hCpzGcZdWGPv39qgoMtWZTU8s7cEUsj7K
1B6I8CDVjW43PvgVsEbL1T55FCv+JAmO3CGn5xBZYdeZ1nogsQ0Mdvp+vdMIO+Bvm5G9dwtjAre8
9of7dlCdh5qo8QUgDVwnRMszsI35wjDDKt4WtnffOJG9r7JwvBhgO6umAZ00o86zd+wlnHqdXR7o
ZOGqmXRrbHLCer9aL05OpU6/LdPvdCNCw7yEeupfBqEV65g7MlvMgRO+ByZ82eDQAk7+wcgLMZbf
N95ELGsexdpDNeN+mF3QLxGBylZY6dfXq1UMtIcn0URypszCsl0auDGWFVZjykRs52gIaYcLymri
HpKdl+8GBG5ePnLXz/wPWpA3H+pvaYoqoVJuPskyPvUkUnSafOwFmF3vVO8lQZNR4U7LwL812w58
P7qL1QCct/GuSJufzhDcBBbIZAsyVpreZZQWKGK8pUbvOWLxWzHo+EcXoh8S2cFeqy3MeqqWvllW
l5bnWMcmiL/KSAz3AgryJI3UOBGjbK4yw49WrldbS8PDBZEU0ykh0mwYaWYMq4NVeuGd0Wrj2RhN
sgcrui4Xg+/GW7fKqM0JqFMmjB5yBX3Zru8JVWj9TMQrjSzIMhqXvTC/RdlTG08J+006d5KVpDD2
2G1+NEa7K33nnsckdbt9Z4FPReGbFpmvUvN/UBJagP8QuptT+IwqtsQQVFAiC4AOnEy4Zb+sXbd6
6CzbXpLXMX8VvQNsgw5H6Q83dTs+lGlXHwIv26IHj5eOM3OBE9fYjKILFyn1z3g7jSd3ArwDvNpn
41TsCfa0dgOH8Er3uxq/M83H1BkCS8/1hpC1N6F3KIfKSj8SU+8dGm58VAwuXbF9+KYbhVhSrbPo
jOmnNdWXOvG978SECyOkU3/3IO9WRpY9thgbPqZJs9b81tlxLUHYalciRIDwVlk+tlj088x5YPX5
LkpnCxCLKoTlDMsUhA+ikF/x1Iakk/nTCVHVgJkzQpKxVPsYdc5z063n3iyPleGecs78e24rwszc
0Liz5sleDyY9wWBeWrrLyowBV2p0Oxpm/S0dWnToMtpPRQUqUdcfHSkqK+HLYJUa/aseUpOkVzzt
AzBFDCHdDyyabyK2tvokwqfBqPHYWTT5OvCc5GehMGts5ynEBbV0+RmyCpbRKwHBcllKa9UiWzwO
PsA4Q4L/ZXtOf/HAWp8y4iWYIYibQVnkToehDTF892boU+/ap0+pR9emLe3iWxIE8g1vlh+IaPNU
71iITEuDmnDtYUMt42GICqJf51Y/eWFa3RPujNw4FkxWllKI1o1/qvt6eC/1KX8fiIU9uS2eUYcJ
a9EQ57fK+RVxkrcJLHJcOmIZorsJFu6YRsceyYRxkGZojItYzpS7BaztfiQKnZ9E9Ny6o3Z2jYby
WgvilItY6cuwibR1n6XdEc21zR1TgmtUwqkpEpgHHoNjV50qglkPNno/urkdlfYswucAz8YFnilJ
17MULGBtUGqgNr6zZ1LItoZeiXUyEpFHSkllr+Nm/FlSTXU2iqh9Gppk2JElL15c0SLP4ixcAQ+D
cXsD9T92nZBMO++zgikMNlk76BUHWG2YYlehV1/W9K6i+ZhC9C+Gz9vKkUPa+acncezLJhzOmavp
t01YNpTfVM1WmMi8uyELl8wMtyPqPIws28iMwMP9+S1tmqpepWUPCDCIhmiYzFgkscw3ha2TKtVk
9nau5tsxiempQdqyoFJbBR7L/m7OmPGynorwiorm8zSg+hOpHNAtZdqb1QYnCvHk96AitIQ7tZug
dqNNl4f1QrME+azkia8IoeInjrlOaRkuPEGrc+mxSdcBxamSDe/ZqsftOIzRSlrzw+Ra3mlMTPrd
fGqTcUpsXaDmZW4066qvom8xTlur5ZHXiypf90lKaoI+joekN+SyS2W4p5fsmETiYoeOs6L2It1T
vj7ehCkuFiQOWpwZa+jdS5Bxuho3XkcDlvL7kh9Yb7NiSKN7y00FsTCdHCKkPYOCtwIN1OE5YuEH
9Q70aIIwGPKJkEbm3/noMKpQhhAVmbOeZNqvRr8GzXO6bEzzBc/trloVboIKWkZ9PFGnCa5lL1wr
rMwdT8MXMPV7TQ/6TVEGivrphoeQpoK1Mc3yFKVORa6SY99CMLwKSmjXc+1ekqDSlunckh6EemmV
k5Z5FuAkn3KspmVqlvOnIY32dig8bZMY/XcT0cY+OGZ/6/e9tSKIyj7YI9sPEL68g/AxjxAv4hIx
qqzNEOp10rx3LO/hQlBM9TG00YQqorFp7wvDQ6El7iJKdX2ZCVkuCfkcydr1Yx6VNYmarZ1sdT94
DLSWYu7MvpktBm3ogS/PJLbIFkVzco1smVf2j5gWOLj5JDhM0eyWwBJq6I+gUj51SMMvOlPT4zCU
kjle2juLoLZ9kwYPOuZafSGYZTQ0c222n+eQpNF5tqejjQrvnrjg+SUnO/9WxsUPFtCIOHhTdJAZ
reJqyrBaJWX8QxQFT31NFF9eT+cMkfVtS344OFxj6M0b44u7NlEgXCgkmZfMQBcrSZ0zJXGRXBiE
CR10OxArb6LffuzK4dnthu5G1PShzaCVGE+nNj9npaApdvat+BNhqE52d5qMG2KceRTogWp2ZDWs
mAPywP8iCIWDo48c44LmwH9p8XS9zVZBmEeMGAua3rI1jnxPxazrQwm8iqzPUQK/UEn9iLMbiYuf
94mSAdZKEFgpaWCiRIKGkgu6V+WgU8aUHBIYWUF3VtxCEUNJelUZlkpwCHmnxIeEUl21iEzPSpo4
/i5UtJRoEbao/xkrIaOnJI2NEjeOqBwzJXeUSvgIu37Mmg5IKUIU6RZ6fxcpoaSlJJMUCTDdKhml
owSVjZJWpkpkyRt7YvELV14QVxstRYqZX1WZ/2F//r8SSCBIIF7+NfuzI8YuSX7lfmhcUX/kD9DH
cEg+VrHuHkQpdK9KPv4H9+PqvyESsIkdgJFRcXX/BH1M8zdTKe4BZ7AWUHgNdvMHCGSQdqQHjFrE
KF7DlP+tftm/FLDYODn9Ky1lulgziOb4CwiEpzefUycyH6SslVyNcptpQVVjxYMwh0mubbSFcZI3
P2oPuWdM0/iF4WLalrY20UeZ+M4ylyNiUUoPhpXmGss20GqGh75+k7rO63A7or7X+iohn5+KtQU9
SrD2MULHzqaw8io2NDV9vOOMHlZX+WJFRNxFNTLsgggKJja07rucNfKX8R/YZ42H8XmkDiNn3GmH
jwBy4MOz4ilhpuJrW8ZRz9rbZM28YQMWB2fS6k+icNOPFvT1jhR2unQZAN+mhsJt4pIyj6V4br/7
JjLYX3J7H5GLcR/FLiowLUkWFeKFJ4X6ZKtf7pe733m3XyOdrD/TcddLoHw4XFWdjGpDRdT8isMV
cASpFkqXnANC8R2rc9a1Cam1CKqRUjrLFC3xSGYR3BGRax7LweSj1a5f0UWY6WyPcTqtPajzfTB3
/e0cOvHJxFnwZSSZ9lIKR17iCWDCSdL0loUaP5+vNnlWan8bxZTWdtKqzr7fPLWE/e6cejjiSTAf
zdjc0l/xlQpXfP79hw7+bJ/hQ9u6p25gsj50xYz+xRRUYxOKQp0OD7sqwjdDXf2IbOZXw7THO83T
m32XWs2+SIcWGo7pEZS/nTeSpwk1xqP+WWeGAl+cYTxHpLsdhspyHsKJfxL4/r/NujJuIs0cznHn
UnsaCQog/PAZMMYkrgWoJCup13SzXN8lZHdtY63RthnSudVU4Y6Y9YJ72mr1/kafra/S7Y5DYxq7
tgud3URHMGoCLITJOGXr0aGoFVonRqDxlhOTf7DtaviRxNQY0moz/Kg5r/felDe7pjV62igYSOu+
27TJMF74UWYnr4c2zSU+8sz60hEVoFQMG1euMgqRb8gyLZYJW0e3ShLU5xVakq0+07BrJqAzXolW
biy5Sou2TNLbIlb6Iz83XyZsSd8+JUloNwd2dVLyiKxEx2JsSmK2d+hpkpucOrbba0OGXxr9rcOk
0rKyE1K+FvGc7iZsNsFytiPzoiXteJatwRdqKtBr9qkKdtRvU8tmqoAH+WLHUnwGaISOtt0ESx2k
7PT3985fzizydnyTWFwmYsMKuJbXbM5fgGsTi10Y9Z52iem3v0eaWW414rOfp3HwV41HUzX+Wu6d
ppp/oJPHwUKu2EQLxBR/pXU1nmrXDA+i1cWLJ+x6lce5viX79XWEIlsJuKCnQvAqWd84WDF6Ehtz
rv2xChGv6S0ycukQnM12al5Gnf2ABFk+6tRp0y1uTnrjDXS5Pd5AdaBWGTt63Rprp9XMdQKizmuO
/XiiqHe+v962dYoQPUnc6bYRlMUaNemFVe7rr75WyJcAA91LSSUGRckJIZ0Fuv6YqMUy+Sz1bCuq
hkDbbgy6GPd3h+tlmkl9zPzYP/u6ACr7+6//Gh3xq3xABxM1lTfZJWoVJkL9tH/5+gdBK2o0N+iJ
m5qw0hZ34WJqhPaQzgGfwEhNtmwhtcd0SvqYsKA6qG/HpozHra8nPF4sfoOAQrkID37W1x9Z7+JY
ChiJIPiMJnwDtuLDKMx3L5JO2/z7H8BWj1fDxfxBxIMyvv3yAco5k42BMfSSu6SMjqkxnkQdRRvh
hsjNZMk5E4qB88J0OWLKGFaZ5OH6Qw9158YY3BBldUM9tjlVH9boGUd3QMEYmyh9NyL3w8fcE2iI
4jJiI/379359Hv/ly7c9InFJBqL7z/7rewdBTprZHpxL1TnouuG5w5/czaG/a7BGPBv0+NymoxzP
OdUE2xZZI9RGWbp7v076A2YvSn/BJPe5M6AWJMb1sXUL1KCDTcpmI7ryPPsyObJ+jHdDEeTIyuQg
f5IvCqYSJPanDIdur8+zjz9JKdQ7fDAlpnivoYUWGfioAM8WEf+LiX1lp/loiKmQocmacKlNLq1o
U+fx+IZog26ToQ+ZveNmPZdeSUeQaY7fBmGkzYK6BcJDZW0a69mqg41VZZ/ol3cytkqxsLK63uc2
iFfp8VNnJhjvrj+9MNCirybUYlL/M/7PDvzsMI+NeWF9AiovUvqdgY3iL72W8yal8OCNO6//tvNC
nSDqq0m98EDk2nxrk5JIxQhh/eBohCtMZpE96rVJSrVNxfurV6Q/rAp9pYjicZ8Nplw2ChjUkAIf
EQrKlQMgeyIomGfJ398IDIncpX+6EwKKNnRl7Hau4+BfxgbOakq2s15c2MpbbzmhbKbzXJ3N+TAC
iWCuXHpUuSULzBLRhlGs/nCxQEEDcSaR3i33sSY8QlrTHIE1EB1+Hz1B+oLStcDuUG5amqD4uRqe
/jkNev7E8d9+miz7313i2doqcJ3Cwwzk4zMoGcdu+7J11oWnT9wHdkmWcG7lYb7JjRAJYjAX3c5n
c1pNc+3tsbg8gbcbuDxxE+UIKJItpgztHiRkwmLU6d0Xph6OyKzEN1oh0h6NmewOfrU7L6dyY6Gr
64oysn2h2GMH/Q2pMprJvA6s6cWoEYdgKrAWvJ+4WAA5lFsCjLlZU1PaS5dY9B+Y9As6PvvsUCGr
21F4RI8W0IfYzsBG1a05hjaC0C6Ln3kOJM9SSwlGmOvBIg43KdIXCcUAy5EJN9rFzC0oXyxOA3Si
dfylBZ5x0ShsZcBBJHzQfXKSNVm4qwYHW7SA7W/X8C90auM25cjLK6WolUPDP4dtp0SJMU7jJTYQ
217ls1E+RlEr9yHmJ3sxG6n1GVshKSsRmTXZjUbOHeNPMN0jxa4QSoDFfBZ5xbnaigJHICe7vtRK
ApIjZ8gOEzcC8D+lGDeaPcWgjeSOqq4iImYmvZvvsU2G8CmohS4Ns+WO8ouA4gU5zz8RjPl7nBba
mtDXjDIVgN1ogfp6WNs95Yc+ReAxFmE2W1J9uQsTwZS5GIlVaOn+ZpGtQ32FrDv/6XnDhdWZujiH
sTVEwu6VQIeINzzK+e7MwhuWPAxAMWQwzffXH9J/9AyPU/393//18VUQDpnAFxLC++uaiiJRpcv8
6832oera+P8tUZTnyZ9bf/74o39suJ7/m8NLeYQJ6Oy3v2T2+hZ6BQKvkMySe3X9N+yNbfzf/2U5
v5k62zBcBnlRKpfzn/utpdoSfDSR5AsRtAt78u+oHJxrsNYvxyT0jaNCe2mR5X0QVvyXIKwuMbOy
SRMOj94zhnUQ4+allCcJtjGaoI1bmpS6ocvy7wNuRlSLCfzmANFLV1aM+ZwAMzqxwsR6cSXGqgqj
0UMvXZg92xjv6tkCyPGG2dnVjepoC/iObhKW3ZWXldW45CxwixUcVsoWa8EkHP1ci0+ZUbHaUXNv
oWECwV4LmkbmRTNNg7HMOjcmIalPy5+yIO4dcmiyN5km7fPVEZrFpLlrFfkZa11oFkWfU6kcRk5J
dK9FP+K+HwnS7avJvTW1Bs1Ta7KAdHilDwPImnLo6OUaWLZ/0wve1Ipxpf3mb2E5aewyMBAFQIws
/FogmvfcfFoHCDP3mH/JgKR1hudHopFAngBeemuLZelnwgXfOaEz3rmlQ5Ubk0j4NbsOhHxmsBfU
s8ZeHvLOXmxEjC/lgAcO7RrEsVrmhy4sH2vpV+dWNv1EHP0YoZbvTHJ2EIEBWPJ8xgWjG1gDadms
/Xtq0Ka1cGu+SBxxYQGGnsDt2OlIwEQyY7CMfGzTpGNx7MyNbqzCwEMWH+RKwe8TXIw4fz/WRa1s
2MGdI5GGHFNEvDvJ97fpKxEcySngWRDHwzEmMBifeo8OPnFKFAGG8O81bAWnNIuLZTD5aEEMFrUi
xIkZVogcEvi1g5YnlBHSkH3OGtFrD7NdTIhsUuNgS3peRJ51dJdiMpa7mYgzPjN+YoZ78TnMhXhr
usp8qfXJtpbYBGHQr2EghlaAArZxq1qspuB+pIxzgUcpeDCbJLon9XREKjI2cLbYwd7NcJSSZGXN
MVdtrA0f/pzBBaE2PNa1RUIK9UZkwY9pSY2AJ9p533XI0rZJ2GlHM+QRtqROr1hbUL0EQEtks+2e
ekJn4OlRd7gIOdKPsTUGd7WPH3phNK77VBqTfRsjgh+wCuQ2Yng/TQlNWsJEzdY2IsE9CBcasCqz
pcYX0ewmh1DqN9ETyK+1wSCWcQ0BwPXRFBweWJ0Y1j5hpZuoMWaz24UsP+2hdetO3+dCTMkLGQEQ
mGTxOey83D6vXhhpDxPbL/2d4a1X0OCX9K18iUVxCqm3OvL8SoIfKTag3mTvLSpskFGhe+XKQ9j3
RHxkwqaLi4lOgnlNuEK20Sl9wFKn53saS4bnpCWcXgOAvcXbgj4JJV/aGfj2UWAim0iJPKUYMAbx
dsPI3fHz1h5L5MfbqgF+whpmUZiq+zRTEXMvlPyV/tzWlBQnlLyHHQ1b8EF9h5d8asfxhjCFdF91
urOayDMiYPPYKlqHVB0Jj1+NWA8gfTyUh2tbEUE4xLeDZmtf6B9wDoSIpigWHH0D+kgRSVPdeic5
jQ/tLKMV2M/Wb1PnGfEgWWJdh98VOvw8wE4xH0BTKcJKo+18FdmQWL2is3xFbGEEQWnglDe6Yr3S
yTvpsxm+iSYbdnBr+UOpWLJU8WWTYs5sxaHRT21thOLVBsWw2e58SoQ/UfAM+xYrHm5SjNyo8ado
TcqQhyjCLoO6q0KoAhwi5xlij3BA7B+K68uurJ/i/9IrE6g4QVexg0i3PwPFF9LS5q+TK4eo2MRS
8Yr464SKFEuWuWIdU8U/Tlj0F50XvVcJ5EtkwAJkiq9ExA5z2VYNjdNi2OmK10RR3HJjDFCL8J1d
4+bbSSFzbTOg2DHM8N3KHHw22KzsvZtiiVtovqnvO7casp2Fo+2mFHR7BEHDtFRHzNTMnfbBD3HT
j5rm3Xc1SqgEC87q2vfWOnbBXeHO3mm60rD9lZL1FTsb/M7TwthairsFW45Pc+CLz7Kiy3Qxj0n2
Wnt5sTG6vllgoPI3hWyRJ8zAtvUQ6i+BYofR3JXLaihn6t5N1FLkp+8Kq/DvsZGVt1KxysQLPHtX
otlQnHOk2OfmSkR3V1LaUfw0Ojao6kix1vmVwM6uZDY71LyyFcPtKK67V6y3pUCWuYhH8oFq+Biv
AqX0AJ8PWhPlqwZT8kJoHeGktS5fuONKsUq6ob7RreZCPnB1PyqSnbRWvOQt33SXcxtAwusj69lI
UebOxEa96KWt7ZlO029LEfjM2jSaxTgilv2V5W8U4V9euf9UyQBcJQiokOfCJCISQJNM20kg/KMI
zXct6H7iA45eXdOlWUXpDCSCg1IpD/hNZUtTqRF6pUuYlUIhamxiJNP3EOmCrzQMs1IzzErXYCXT
K1lVwapVmgfPaz5EgeAEI9AeiWa2bpRCIiLGZUHQIFoM30ox7CkphalUFbPSV+SSnIhMaS5KxBe4
jstjofQYNJ/o0wL8DJnGcJVsSKOYT5HScVBx+NWl8SMuYkYp5otEST4Gpf7wjJTIn1A3xSJQh2vm
CDXMoBhpbTwK41VFUobJBwXJj5rpVitkmvp7rFQnldKfNEZz6XrjZ4gwxScWcRlo3luJ8npFfQcm
YqVjCaZwPtZK2+JZ4q1SapcZ2QvC/pCzs64JeEET40e9tUuVTsbqa9TnKGdSJDSJ0tLk3PMLFPPG
xmhksDWV5qbW022DMOhQIcexlS7HUAqdHKlOpzQ7rVLvYMquHkBXqXa5intCpfOhlbZf0wzZLial
AkILUSxwef+gYe3VUEohXTjWGY9NviTq6F4gJyLo4n/YO7OlOJJt2/7K/YGQRePRvWbfQAKJhAQv
YRRI0Xm0Hv3Xn+Hs0j6qsrv3qXqvF1WZSYAEGZ6+5ppzzLdC+4soa1XbWnuOau0+6rEh+cWI4cJ6
Vx8GpV57lSzqAw5BjVMPMI3YkpDHQ6rdTR88TyTEmNl8zHamdkDZ2gvVYopq+aFXst2niXlJZuZY
V/unMu2kmsE0bNDfMCpiswKD7l2jKen3TMiYsHztx+qTHg4IFi1WuPzr8GwJ7d4yGnxclEA/dQAh
9GWzscq7yu9iRNPwjJb+gwDBoaEUc5UQfI5GdbfIdCWTDsVD0dJeFy8AZcrVoqbPo+rva6u7Y1i8
5baG+cxjGSo7Sh/nmXQLVTnxes54zN0P95rrpC7lxtrUVmp7m1fgHU48JKDZdxXFE8Vyb8ONOv8z
+P2llSaPL+PWfx78jpKBDzLRr9MifnX9QT+d7P4n5iqyabqVFRe5tqv/vtQMrU/MW6TZdC2WHuyQ
pX4f+oTNb+EZDSBp6nFMIBz/vtR0vE8hOTfgcKFedjKp/Z2hD575H7UxUO62TwKVfRpmLQaYP0nU
qZeKTFoqOU2kjVLcVRUFQZjkznXjUzY/T3R6ih5zRJ03yPEaesdoMQQuniyFFHForQLaa1BJ77Qs
voi2cqgW6iJNc3rA8VeIvZVRG/eQh1n7tSEY7a7BMcTZeo4k4KzBVjRVjwXRORm5vb3qC3PB3A33
74bEmV9pjWc5osR1gvLMKtwuEh1zO2iM/9oZK+hJKqq58gYG2xRuUm8fj0oXhETuF5PuuqSWPHwM
Hba7seJR2Deh3SUbFRbe7cjybVUMPc1MtrHzFXTP1SwH09kwc6ePdZbND1Nidpc2tourdi2X3BYr
GmqzgLFrVbpmHKy8rL5Kt8bjG9PvjWg4H2JY4ye7bmmTT4I9JqQWzkmVVju3ZDKxVULcuxvt3NpM
LqF90fn2V8I8Nv7CVj5aNmC2MBEvMYSNO2oDww12Cee+t7P2yLQqNoll3yfegm5aev7WmDHPTLUh
7x3fkBenHK+uORISlJIwVD35yRvAiXovfPBjOEPys1UUECa8qbkOLcr/qk/S+Fb1SlzGRMuRXb/0
N+a4beyqukR1W/zIBi/cDfDKd8pF9YpbX11tL3xzI1wvFvWdrK8Tmr0Uv5C6/xqSHFi1flGua+me
hrHC5AQS6TFrlXNl/pnOTu2P9+CY4O3kyW8ZfQavbuWNmyWeztJ0540LDmCFZk8Qi+H1Yaim4lG2
OVXBuVQXbgoJ8zqohCjMH1qZdRdjoj0n5Yn9gluElh5lT5cZKNamhne3tVz+pgZsi405RPHnhb7E
YiWDhnh8VlYhnzbL8F0SCDo7SWOeEPbeJX/+Lu6FfGBLQIadXER49cF+PQS2oKa8jbKIK+iyXITh
dOusHtiNQtjYL0ZfXk2bV7Tv9d2NnQvBJdleIX6IncXL/rZi9nweWvyTW+TI5CQy+sPAPElEe2cQ
mybPCYBlERNO0589Wk5OZuLdDoNqSPV7JVyhKqD9LpuMA8G8ASmV1yAcM0hQfUQYgZ3Nk2HIHT7H
KxBLcxf5ZzGQZecOjJuyz+4Tp70zWHBbbOWY9sWV2KHclkH9pmrfZ6dcPc0aRsxG4KXwW7kjv93N
dIzZZ1eMxMH1T2p+N2LmmooUIbwj86voQwzFcxgd6nEwbkf6PrdRX8ebzBTPHIbqzq6LaWeotqLH
JXZpKVfiSUDMAQXnqw2qACl8picvM04+MH99636GutJse79o9+yMbDgNp6VLb7qiY2jrCJigLlCa
yw7CC2lSQqsupoxy97FOd/mYTWuRZ+pKU6B8qAM3PoImhk225Eg8oTc9FJNc9mWXAwisa2rf88m7
Fe0AscIZjy210vlmtNT4wPLnCcOwcTCa2b2MtMmXPGCVEqOJh5ltBgqR1drZ/RyNTkGJsnsp2uA3
JHl363lLSDn1XO/oBskhKqXR/ewE6R1+udeSi83RJc62WlLr1asHl1KP1uxeVMs/GcpWzYVe2udY
Ul9l2i4vaTOWVMYJCbIskfczx+4qoTMPaZxSt7Vfzi9LH0JNjTif8Qx2N+k8zS/hPMFYoX+reWxa
jNcmu/A4KIu7ioABVMFQ9vV9TB3v0anHBLyyLfx6Jd0BTXnJqmOdD1CO0rKjSaEuw2uX+T/qyhzX
sQ2zYEwCCZMnsLBxwm8LcF+URRWtRUqsL16zisvY9KaeoW+Xyy6wu2I3J2AlONyBN079UyJnZYnD
zILkVJRm0vPeYjRvuQGYBktLBipzSkbbQyMKKpI51RQc8j7IlptJtN7DxBv2o9NGPCL5yEvv2BLs
+aastD0lSzGrFT0U7m8dr/50bUHFT9aWEfliNXq1f22AL9qbCI/eqbJp3WjmiFrCkDAq1avdcYbR
eZfIXj7CyXL8Fbkvf5/kES/ckJzxcx0ItR1sURysNE5eAxwdIS2quOHIU3XiJnZaap99UcOeW5Dx
jgMS0C2DwzCssMvgL+Ro/1HmwqTzR9jjbUeq8p5NW2MCh5qZ81hr1LhIXdw1K0jX/VcTgMpr05rp
M+/JRGhAHNxifS3uosENf5jcaYEIyshht5IPX41cLhf0mqNvkbEtCsdDNgldNg7MKD3qyoBNEh7k
0a2GY8FpuyYObs8b/BhkbsOI7yLE9CR46ofZRfBT8t3IzAzzZm/bauXV6fgQNcJ74n0k3NbTouWy
2TbWOMPrCE2CXfKxTafpLU/TUHAYxXik6Z68n/wGA2MxJ8Z9mnlIsqhL7TPIwfziSDbOvIo74a/t
sFjIzjX5u2DjxkIL2IiSo72mxD065lZeYNlPeFhrGtbulsaBc8FSljYyGwJlsZ3t0LxlqTo+u+M8
fo+CpHnB60UY1shCxug4jOnnaGbjxHAw3EMpZbHkqNZ4E+as7mb4NnDGIVgdeh/c28E3xvoljCcW
svMS9Ucu8w4RtDRrWAGz8/za0E0tVmSW0bkE+TFQP06DX72WR545iBjobhguZjE1K/7m4dbxW/M5
CrtIbMvUzKeNNRgUmUuRXqOwxnwBFHhd9j2tqGSiUKWcJAtWrjUUaye3/Zt57JqThdpJx6owN/PQ
K/zwvOB8WRPYJ+eybUzEBZBy1IYm0PpWlqofrF51G8X+9IYiSpyVPqbPzeRn9VH5oiU4LMv2OW8z
7a+Ke2XholDVt3wmQLbtIKs04Nua5TvcV+c2Mkey/bb3m4iT8IuflMVrFatq5yQERDYc8QjQM/2U
Bvv1nBPRRd08pr7p34aL8F8Gt5W43msyOnbsLrAVndn5zR/b5NxFlvMUotOlq6BwJrFqWhIZZWVX
B6ge/G9OUXJwgEg0X4M8aob1xGr9daAEnDy0W79Q5Nk9uCEu/HU22eZzv3CB3Mbm2PNaMlW/Ivpm
vYeN3WTbqPBi44SHNfqGcbX8gufNU8jNyXTuVT/vh8wwAFC1qqEHwcmPWZzfm0uffmtKH6FgIMpZ
0OkZGFsCE8m6nLuQ2r7QvPT4hjdxSFv0xiV6eAe5x1gFVuzvUXl0g3w7iN/ogEEQFSwknyi191EX
ixFPq2U41ry2VGqCpYrji+rshXzIQsg8kxjchNttltqRu940+xvLSLZe3xbfk8wmxZ/2ng/il2oc
NB02xawn2i8x3fS/eSwTUfFN0J/8NBcdHQBCkNgTRaRcs8i6RC4m4bSNoW7Gucjea+zl5arVv9RG
IjlanPG2YpP+VUaT/Jy6ZrI3U9dgPoj6m7ae6JW3ci84521BrtvkjliM8SlYgPPuSuwUhyANYQxQ
uJN/U4R68S9G0Bpoc3W15oI8vEWKXc65YdWnEa/oDf9CeWOLNH2LlrQj/dl1YCybYReHTnlsZOxs
7Hz5WmN26teWbbWvsdP4907TGN8tM22P/0zJf2VKpuLPZmr8z1Py15mQaBn/OiT//jE/nb+mAO3i
cAqZ+Iws3Lz/HpIty9LUF8y3DkZIx8d0+3NGpvbawtobeGwsiYQ7/7sYFSY1pxgGsL+xxWSw/lsz
sma8/LIWNdmwmhoB42KoFCxO/uT7jXrI2Ixo46Uv3mMleTv9PxyeesT+b18AS/SvJqt2cmRRT3yB
gIZkYCyrPnxNh0sarpPi/Zdv/P/HQfvB1P/D18JGCoaKZTLLOcHY/8evNRPhkK4U1m3mylmXzhe/
l9CHgZ037ovKNDUhQUnuzD3+HY1VqKQLIO5E/2MTF+9cZQNoq4xEiRn6e6JR5n4Oyv47vVBBWtz0
LfE0cTa9ejlKFWZR+znIzPnsCaOKPs9Nt6Of2D2pLrPus6aCDY3A1ZDatHn0VwHwOSyVpCZGKrMG
h5CNK4smyR8bSrMHLNKiHHw6uKqAmjZ8gFw72F3xdl2nX+ZJ9mcZNcS+FoCZoMeHVDrF2e/cbANd
ZrkEUMHGF6MyqaI24oK3kc5uCVG5wrmjt6tezhnUeONxJApME6zD/QSL9rrLs26iz4Tsr9r/c2r8
lVMDmUzTlv7zqXEs39PXP7opfv+Yn9Ka+ORj58J3xCnwr6Phd2UtCD6xTWducxxfS2TaaPHz1LA+
+S40J/ARrkWiQBdw/FTW/E/AD4H4M0n/S5D7O8qa0Brdr481yholy3y2kJPNC+Bc/fFR69F40iWZ
DI2ihIfSSPnqZthxIR+atA8nRD5BXasZ022v18Z5jHHWA7Z3y2ZCTGuLHsQtdL/h3e+tAvTSVL6E
ZgbpMg5zoJF8VLGZqoh3vnIpXwoX4wIAC/uO1KAH3gFdB4wQub015COCShSreyTVg0cfrNq1nfrh
zhxeCxarJAOS/KkjdPpc5elg8PRILIe5WU+vSnbFxDrQwKhmODHwhSksmT6cjta5be01+W8J7/04
tNoCuN/MwohI1JwS0W0m7g0y7G81TMLhRhItYuO2dkClG2cIQhTLcTj4Qebsm1BziinqTG4cgAbB
lmtuCjOhlBQVA0iq3jTK9bnCxnzp1Wyue0eqcxyq8Q38d/mMJxM6HSPQfE7HvHmY6yx+xZWPnpbZ
FW0hPSl7VsfUH5ikjYLxsoD6vHeduQISEUwN/rFi9PeSdd8lcIrpgeq9ZVfP3WZW1RHfFaDWBnFp
KHsM52Lej3bq3xMtD9mrOMXbpKTFEFcE955r1Ue4l92jM+NrTJVSWwzVziFaakuCH87Lk9vFPuCc
pT8H05hGx4XuxNOwQFZamTGk2lXqNv5NYBZ2uW6NWT6x9u4faV1k/uotUOY0LljfUuqWvnVGPR3r
0YX1WobGzbiQFMTb7tG5NAtMNeyKltjqv8p8rpu1RvXfjFHbnHHsDD/CNlwohpg7I98oKZK7QZRy
Wzch/phyDJsSwpE/3CKCtbozus9fm48oHWRTdx+nBZseG0L3S4bXT2o0IeygvHHi+zIIS+vAO1N6
Terc+Wpz2D6Ei8tXI+vQPloEGnd9k4izZWdICyxbkgMCGvm3mZW13Q3NYcRkc42TgvoMiKzPRhm3
J8cswu9jO/rtzmOXzPDijEG6hXUSXpGLlxEHe1wZ37LY8e4TkaKz0MxolKzjlvxN1JUTInUSmo7N
pdiERDzWTYFXkJ9jThpaJfc+/qNbZc3JycegGm6tamxukqgUJHbmuNjwcqXNzGlMzSKviOE2/L5V
xeK2GURfbZOqqC9Z6SNCMo3zlH+bSisTYFFjesr59kzUuZJ1H1KT/1SlFXfdagqHOfOuqgonU96U
aOcl74IARRbynBTHRQOg2+vMG+J8Sig/OjSjd28FGYOu8Je14yDpADUNHycsucNWTb18jqJwpgo2
YubyexGqdV7b1boslPsIiJfM4pxaHXvJGesIo+ZFIMrddC5bNeB27kpVirR/TsdGGFGaDv+elyLP
yzVSE5p5CkTgy/QhciFvmtm9rzeC4UbUSIDsDxX+a4n0WboX22qMw9i3T4LB+wHKlK7n0Lqag8A2
xKV3W2nNrdDqm9Q6XN0X8wPv8DbJFlS6Sut1wazkw9iyuWbR96HmwcBxQrnlTbvYcN9cgd9NV2DK
LkXG86F1QROBcMhOLPX4TI7R0KKFhhgiJnpaVXSRF7MM6Vv7pAgbKT6N1iC1GpkIR1DGgkJpaa2S
C6q6S5EvQ61jgsMJt+BtjdtssaJDrE/rGeGz1ApopLXQfH5v1XBmoS3XUWeesw/Z1MLEtTNV8mX6
0FQRVwN/RmVFbiVBTs1Tal9NrcRGSLKIRXfemGX3HWIt8eOJJd/Z1youmLXHIXWKVTH5bKe13Aux
e9jYHxpwP9XBAXhYvp61RNz/Sy1GN25SS51aR507LSnPVFDubS0zW2rOG3iqPiJTmCenNvZFyj+v
Xp4TvFC34TSKnTeS9eJldPa0mG3Grb0yPwRuOhX24MMMnaXg1TRXy2X+0MRVhUUu0EJ5M8/h1Vna
HBdM2smHXEvqXti++1VinvI0ts5LETZbQ41BsYbMRj0dK2y0+YCX32cSTvEGhySXPi3iL1rOj714
vtB/QVHMYLVflpxCesMV7ATC9MFtjYZHguUAdmWF/srCoC1k8Yj9Jnpw9TpB6MWCW5nzhs7mc4hi
scFnkbzKKXpN9ELC1qsJWy8pUr2u8PTiAgJqwQbcOym91Jh6XjqUCX7FDNesKNthos0mSmA9/qZ2
7r+NCBLXAGMzRWLTvCMzFwJR9eUPD/zZBfOv0iuWsRNsW1q9eOGMMW6yLmUb0yRFcwXnIzeNXtY4
em3j6gVOOKnkTXxsdcJKqbWf91dehPISVqa8B5Dnrjy9EEr1asiyzHsf6MJGL0mOhV4gSfoqN0av
l0qj9eIOLVO1ZeSPhV49uXoJ1VWi2amPzRTHod5SDaa3tgSlJTigUCpczUzXiy2DhdDJVeMMHSSd
jl7HW+SUL97RkHQybf65J/+1ezLVtP/1nlyNr7+O1haJQT7g90tyaH6yXN/n5vyHG3LofcJM7BHr
wW/o2x8x3J83ZEfvni3S+iym9QX5f2/IzNWOp+/cJnvsD6Py37ohO3/CqjGz0z/meNzeQ5Mt9Ed/
5i/pornouqH0U8j5TYFVL1OUXOR2fp0cN38vymE5EpxH9QXHjQKcf4jBH7Lwh0Ic+cq4RzVDN0Ys
HO6F00VPOS46cW60xJx0aRYfqw8NGN6gY8DE1IK0FbGOoir2aXa78aEH6KVW7VxIKiyyQL4PA9L2
0PTBUwIAA8n9Q/vuPnRwbMr6BBiPiRbJBy2XZx/KufehopdaUIdyJL+XaOwxmO9LFk4DaPZGXFkT
oMX3Qx396LRAHxvDbS57lmusrrLnRQv5grDe1ylugBrPKvkB4Qq1n94CnMHt5N+DMQ+58s+O4kmP
p9vFb61xFZIB++EXhvFQlRneT38o4stg2NHR+9g0xGj4LPYrR9yQ6s2pwebAQOUe++R1oTzzIL1I
bUHiJM8WONRpDV8z2CvtFlixIpePs0UPCzcGtgK0kx/SUcZ7MCTByWUDujerqXbgQxbeY5HEFB3Q
WCd9HLaoh+wEbY3GzLnlbEpRhe8zJRo1u/jWN9fIwaw1w5bRP8qbUx/l2TZTFmUj7JwhjjRTeNbp
jw8/AhGWsA4ugvs6b/yD318HH8RsTBbjQM+AYgpBs1iHKSGONcjZ+rGRY3ey/IDtgz3xzQkldCKM
cvLO8kHmAudesjsUhApChusP32SP48vrRRewsq98lMdlnjT32w+5dnpRB/N/zLYSkvRdmWg5dUqR
+R2vbnDmTUDwiezhsM0KJ1lhS4/vg67+AQ117g9mtzT4XsFx/QAKL8UKZp4cV6lYurey5dpxIJcm
n6hEyI6EKJst+cBMl+14w2tthQwVY4ugjIa9C8G2YiNyGmdnVZhyVxPVsHdLp+LsqTFhcw0PYM9T
eCbWwlp571tDeh1nP7kvbGzr8p2fLsEktCW4sLkOHyWGuiGmN1eQ3jy/iC6xasJNYVX2yhLd8Dy6
I6G42bK/xAFfA7DNhgLUR6EwTo+lY7nrzrKG8hCVluYuoe6zR/fWA7LhibVXvgPeXvB4U25JYJjy
g3xc+SUCrwhFtVVmXaybzop2WZJjbvY7op9ENFdt7BQbmVtnuwut28q0IKxV4goZ4yDh194stYjI
3rTsA03YulgZ+L73lCwUVKPN0aYMWl6BomzMi4GDAteW6p01q8Fwl8I5Odn4GLcphpEjZoTxpqek
YzNCJ943LsvSFRVDzdlTTX+ys764zlYpgNFWnrv3srK7GqF6WBJt2a+yHyQFvpC7X3kyyN+DthIb
ujASYk+Z+mz0tryQM/PX+C+TVTq51iPFJZxaQcH9LGRTtjI9rrRRbiegruIAdycWx6HP7x1RPoWi
leuYypmVUWHo6+KrB3sX8pmVrdHNWGSk5uCumD+DQ7t4xVrHKPhuV+NncsHJxmQTf/QrsWxt6Q37
wM7sKyZwtkJyybcMDe4R+augKSnkjhkL8Lgu99RtM2XTzVxg5MCQLr75BRpaotG6k4bs+n3nf0Zj
6c/1qBm8YYxDni4Qzg5mVzC9JuZbRA4N7zXpUWJhDNB30WjfXEN+K6L8h16Df8cPBnCsccCRBgN3
GhFMQRIVpOCkL4UGCPttoRcH9qvpMdP0MSCVSQOHiWh32+KDQuxoIDElA0gmH5RiL5Z8t+0PejGX
sPAt/WAaB47mG6cadUzgr7xJ2b3fZSoY3weT8Oqg4cja+7k1NTA5E36/axUQZaaR4D75ICvH/Pi/
ZYG7s93euLgawGxpFPMsY6DMGs+sNKjZt2Lx6INhfmgaivpmnBU7WbNVGZYuOGKFUKRaNPqZ6A8U
aCdJ+8dUo6GDRDmvjsZFO04z3rD9LW8xvCsgKK51p5RLY55GTSsNnY4/+NOFRlF3Q8jNnGHtRrky
OpgaWT1kKt9UtPTuInjWlgZbp+QcoTr0Pkb7AfB1zJmvW7iRSiINxjZlnewKDctObRl9ST4I2tSB
qBeufzR0LBqxbQ/AtoFo4W5dIHAXGsW9aCi3M4DnxqgJqRvvHNRuH353AyLhZmGdc8O6DfyR9MyM
15tGfnu99Yiua8PmBAgOFQp3CfSn5GutgeEOrKX75IMizsHUHHhHn14TDRkHuAnsAl7BhMUDCLlp
iwUSZk+eoe0euh5sEvO5Y3UdvHPAz/ZqZoTJzW8zWNXyUNHUln4ldq5xgV3l9bwT5WaQ3S1VQrSh
dPpi21tes5mdYYL/aE7Le9BhBI3ymTGYZLGPrVfoEFA7Rqs4mXuY2sXnEdTxHgI8PZExsg4/Srmh
dkE+OFpJIqJw6mOj3jS0G/xTOvCvkoD/I5xnk1T7rzry5fv4/26/T+lb9est+fcP+/cCSlcIYD2E
kmB6mCRZwfxEz5ih3k15Jjh4hONfb8qOzwchMbMasXzf1/m7f2vJ1icHqjfmTq7XHwzjv3NTdvlE
v0rJaNJ8eRf8jEu5AXubP21tmkzIZYzL7Ka1+3R+FZXA7VsKvxNbMwlJmnKfaMdsPqROpQrjSIl8
7QJrcX1e6pTp7D1DoUg4cQ993axdfFbzsJwnJsXvTSt9jIC+1y7NoewojVMsR+Q4i0eDywvmfR2n
sWv1TrEGx785xwDXKR5dsiS8o9Sq8zHm4Vl3UIM7su+PTkk54dobKZV+ls5Ibc9qEQYmuxbSVFmc
UlphcSL40C+HwsWDtYoXjtHkxmPqr4NH3PBLNXJPZbuHaa8QHcmfrMR2/5laMc/aBhkzs/k1bfxu
6fdlPQQ2ThUTt9A5heQCTdFs3rjVtDu/qed715YlQ/g8ZnyoNxvLS839PL39Z0D9SwMqKwWcy/95
kXN+LdXrHy3S//qQnyOq+OSSffRdkxe4CG2LMfHfDx8RV1fYzJusU4DfwJ/4OabyDPxc3GCJxitt
adCTx3hF/v9vlH6wBfrz06ZPAVrnLM4D+sm9Pz9tURfILJ68c2HXgbW2PdKwG8/CMNSse2XUXUNC
ALfPSImSU0WXqpy5A7euaSDdLeQkrEdZNaZR4Ez2nJbCDKgKIjoEEW8pLC4GHl6/kQu9iIkAd7Qr
Wmx846WjHQcwwWz7XM9ZonpdvOuULLybQTTqLY/HByh4Pj4q2/DXIvH8nRRhiB+3iTegFuZHI1gI
rC8deYp1E1olLgsuJNmyx/ygu24nlr9kGkxUHL8FtHyQTdA39zCV8se2icJnJRcH2Yxbr8W73JDV
ZyowEzY6c/jNIJ9c8SVmb9lO4C4IXbFPg/xDpHYLcDO4y5vSe27YlWyMsBpf0kFw5UNU2lX9DIGp
TWjxITk4cbl2EoPajMoAkrgU8pj1MnnxlNt8s5XDvsainPatCoM3Oc2XwCSVvBpyAOr8Et0OvedQ
dpmaB20C2HaZE64nFgP8GepSH/qM4rq1Oc/mphsJ8KyYgsNixezKnURE3rwaLXc4gIkp7nt8T09Q
BbDPtPO4x8A+P4TKnk/cTPVKKGVyxPtipIdEZuk7rwf3IcvBHW6HyjbukqLE2+16sDaqyWKv0pWf
k8VnBg766p47rr8ephhagGDPfCvcwf5qQMcC1djYzl0l4n4T1syrBW8vxyG1FghDLs6htBf91rLL
nopWriOjEU07ZwTxJYnsVjjnm+XFmIt6F6TS2DfgpY8C+sEb+yL/mCirflyoPLn0RlPdVFRTFXux
GPPd1C/eYAHVHUSnW2x+/hfhXVBuQ+QVsNk6NXEmAeEcQlG2p6xW8VieENdHSVKbIvIs3CEDomxa
wWiuhhEcxsLbEK7Jt39O1L9yolJ5YP3XK81tWpbfVdX9Qff7/aN+LsfDTwLPDGgAHCscib/caEIf
Yp5eiwee6aCbe78cquEnB6HQ9bn5UiTzK2yAkiXOEocUi8M5/dG/9HcOWSA8fz5lkV5Q/QIfKhU+
Hk1Y+NX14iR5WHR0vJ1Lk0LWBocWDvDNBFr3kHbWVG9zBL0K899AoeaE7c3ZenXnfJ+Q7tSqWFKM
Z1zzb6cZ7ggdYeDOvlIEJsSTFcLJ34zK+i0O7PhLQaJ8ncae+3UQorvFZ9rdL2NoRLu0QkZbVcBI
buOR36TKaArrvYEQcSDsWp79bGIBN7kPsu2c34xRRPPZpAQvwGVud+yWeES+OHnU+zdqaRa20tIb
cU+Kwunfs2UmV20rJntdKxdmxPRmRbohV6wdWtOhlcTpn6lBGzn1e2opb3PyXQumxsKvdcOb+xhH
HP9rhzwau3YZpV8sWmAYN8iZrtuURMaRSy2FujBfHj0QALg1u2RvT9m7bMJ5m/opmTKzSYnLQRHf
47z5POdOfu9hwmSJGM7O7exnEdiFyUkPXel0LVgD19l2lvE6QQVakZ8ucMArH1dAGTrQF2zt7g9g
qS+J37hbrnbqapnSvR0QELYW1b3WsQ/DpmL9FUZPSxH4j7XvRp/bbqbeiLuhY8AGr1155ijEPemz
L/o24O+kkcj2gSb4Pt8DIj1NP5UnL6zkuasZKMu+GEE0sT6Bmgv+4dz1kJTXRlwnW5+Fx7UpY8Fl
N4qBH+UWB1zHob6yu/EwZ+NCSD2Yh4TmwgZC+hxFB4B69je4FCzQFoxOn0PpI82BPdQMcMNEkEtp
zSqRvTifzW1PA92Em7OToVJ7u88o3j4msQtRosgkoddXIr2t7ubDCuC6Ejw9oUOb5m7MBtGITEUj
vMdenL4wAhlJ9BHx0UtWfdtNXXrOBYU2BPqogm37TgUruRgOTg/XHrdyoee+hQSMg8D/nFM2VLj2
Me7bW3cOINljCvDT6iKahVuKm+/FROc0ZI1dyY3+C1ZVUAdIaC1fZhcvvAcXw/xsmSPYRz+NkFTn
R1Nm6ti0SUI2tslumsIwj7WLgMepb5+YM6iNVJbaKoP8ZSGm9ERlYLUbgRqdDTkvR7Ph0bQ9aX8J
Z/ul7AKxblDoV1nSGWvRZcOuKv2OGZ1WqaNKx99aSsdPbSric+P5/WZZCpo/6nlfQWNQou53gu7L
PDcILhdGuY4bIzRWUDCTdZwk38nof/Mn+kTCCK3Ja0xKH0QLrgFsyriBCR3fUOharlQ613saSh/p
SIWvCwyb2JlLKKHFg8bfPjtnUC8Jd09dfSS333+vZT1vggQHiM/Ddmh0AzjhUWjlS0fpUHMsR/ex
ceQ1D9IbdsD7sO1NIMnL59Tr9pWpwhNsgKsK02MJnn0TmPM2zvjux16yDgbxRTXNPpin28w2EM/c
ftqR7ui2Q7SoFfvkJ10ZvBpZ1m+sQn4n4E/Gsxw9hNcEmYi4KEVS1jrEkUz6xeUQTINbFvjMSQWa
tUmd0comoPRAJ3G5LUDKrf1wGHlt1coq+Xl4e1sVijrxEONtK9+4+KSrxjbDk8dxeepbh5xp5GQX
MNfZoYcxvOGp0JTP5gFRaatzEsFSlZcJE/orSGRcOn1EUCQgMnvGrSuuqd14p6rW0WIroxMZuN2z
3yTfTEMNBIqmH0lXWIfYV/0a6plcsZOa164RhaeeoMVWcaw/sGuhSXbxwmOe+dfIax/0VLnjmAjO
VWZQWUPTcveVc6Xf2CSEhlXtdNkFt/OAppx3e5Mf1A7Ien8BBpIQO5vC23YyrwswjI3IimcV2/Y6
C/u7eSp2JVLdaspq4lWluioPW78BFCLqzWyXOTk7WKMSr9hKLjS+8O5AumDKLUgDWfdZlrm3sym/
eBzz8bam0ZsIfZd98Y3sixuTw8FY/6qW8JsX20e7dz1ex329KyTqaWKPrFyhzHnZnvt6xHexEfgm
4mY/Bu1bSdff1m0X+u06+3Md0THLdbgKNgUrlLPbjOSbLefahzXJ7uTJy+3/oe5MmuNGsi39V9re
HmVwTO4w6+5FIGYyOImkRG5gJFPCPDlm/Pr+wMrqSqnqZb1avMXbpJWspEAEAuHu995zvsMIJedQ
RmjrhpV25xn+K1kebWATvJ6ta2ltqDvV2oeWjtrDxFcHTHmImoBlVL1mYSS+5a4CvmVLfmoG8RkW
MiA5D7uhyc4S287eHRrrSnup4qRYY1QP/SoOsjlXaKj65RRX3bGr0/OQhNmhy80kiFBSIhsh6LDK
8mCBMAOQxVlP5k7vfDgG39daEaibeTGd+xio3YYBV3PJSQoOkL5Uuzp14/easNIAnPo10xf2hDF/
Eg6n+bAi+5QQBjvFbWbp7sswtzdNIouPYSqPvpq/pTKD8c7n8SbADgGc4eRqmO2T0IXYQ8RTFnMg
d7mZXCcnDyFs6m2/xOLKTVzkEoYNYb6P7BecqZCmTUFaj6GBhu5Uxso0FHZ5x0iPpm6lYy/o2Ndw
w5THuaJvjsq53pd93V9bURkGCe2Uo9+bySa0jScgM+v2jCuxWq1rCluZKa1npG/lrRnVA3HZc+4g
+JuXtH/AZKZOfpst52mwn5zJrN8NfEgYlIqyz/auHBln2rkYGa841Twc2Wet3dD5H4UBQSSWCZKf
sXto3fJuLA2Goplxj++mv82m5GuLwGbfT151bhbvK3D0/BFB3NkyRLcTfLxVY9K8srw6x1HM4RuT
RL0b3VAzQwHZmVYDiSOAgDZK1cTdZkxoknZ48aOIPBETs1M0jNlz7XeMLYdW/fB6N9r2a46CG9v5
G6rA+YscSQPH0fViZy4py6qQz1IymzFCzwwsGacAYUqT+aXZHmAKFJgl4XxMFEDjni8MgdlkZ3uM
NyzIpLrtIt0WuwLHgs7eZ9OQD75fDl/RfRCMA+sjN8kange2bNwuoghUoskvXzBAbGpT51cQ3Koj
aBcgcm0ZXQSQmS4LM+Qmst71vV89qMKC7WKpuL83GlsdF+k1X43FP1bdPD0ObYTfk/zyBJNYllyX
XfdbkylgFk6+BwTvb3sd9k9JKqi1bf9Q+xrjK2nru7D22CAS30O/AYoxdi2zBGaVWjclgi+mmm5z
nQpSyrE3z9d0EPzjWIlpK+PmI4+K1aOTJ+Kurgd67Kpvp52NahK3cjfG+cEheWOPPTtj82qNkrrd
t68ib3b3OWfBZ3PU9hyQeaagdDizzXDXFu9l7mLrAXFPiHeHVSpE9WKInANDzz231vSghdQsDsAD
I6LF2CS9uSWw+Zb4BBRVwVjqnjm7n28LTh4BFkhC3MFAiWKMr3Q/yn1WDNEXZpydFhcOWgEygGdE
iifPGn+rQs87NLVctkVXk34GIegU4v4B0uL61PbmgW/t7KZMz/xkgFZbQb+fnP516ByGzAvU7rIG
RezmoPOwCLL/ZdUxdkq0cGFNuKoS+dHuLAfnZTqcS+zPobZv0ji1nxLHw3laY2BJ4qJCJg7Iihzl
L/MSk3vT6Afip5yDKd7pZHBgSkPiqovwSUQai3GDqdBwbKgpdY3LSm/UgGlOezNm8iY/LgAqg0Ij
l0WXLILKKOsgcYatyqeG5SRxMbd7JL40CKqWLH4dGfR4HPD3puIWF379NFVltZNMyInLKq5G0sSJ
f1EFiimOhnmHL3UTScLCyUI+VQxR/RFfvhfZH3nZP1X17N4aHnzggjrFogOxn0ZChnTdIS8E32TT
TL6AZSS+YDGs53zU2CjzAihl1yJVQFwUQDZxYIvRWCIAKUhjCJMoQ6vqGiQFiOB62lctZ7qEBPLf
Mi22YiJ4bkl4yqfc28ymU2y8SYVPUuTXTdw7N5qk9aBv4Lq5SPyzuN2BViGR3mCUMznD7YRmeb8A
pHrSTppsc6eHSguQbedgV+PQrdzNDIHywrSR2Q+ExL1vujjvVPhutgjKfBy+h3jMJuRpBFr4LTh2
+EicekRNW7tOb8pp7m8sk+5M1YzEemssu44531ipf6b3YQaLhypLruZN6cvxGqX6bxX1Ri6MF1DK
b1HtMXxv+2vKXPyHabYf8+UUwvHdLaSq5Og7FKZL4dGZI2KoPjaZvmsS+6qcYpbHGGgMs09zX9eU
t4Ol7YPdIdmrXHTGaXqF/JwNNDXPZqaeXBlD2U2Wt0n2H2EfvVcVgkBsh/d9d4EL9FQxdWQ4Xkav
hgF2FT/7iRQwouxteY2U45uqifPy/epACDnJDZGqb8IQJbFRmgI8dX2fjpzOjDYlJadfEFqSFWre
ZGEF1mwx7nqvGZgnFtPClkDiDAqOgaXBNJglzkq1J80T/Drr+Lu9psrZ4YiX17ZavSHdrxvgBRQv
eZUW1S4hr/WGLQvm1VTZOQe8SsutFevyfuys7jgYhPKYqZcd0sSIUBNY2oyDKuvqFwujTjCNDMO1
WzdPY6/y0zDEw4lTdXbyMSIeHL909vW8RFej2Xt7TZoaWHuU3ZV/6ysM8WViCAgubX+1xIl3rm2l
j1Y+Z+e+Cue9Ozr60SkB/6AteKOGTy9ZifgzjMzbZYlw+7VVdA3o2A56xkkXYXrYLZdpOtjYlLfp
QLU0gIPddz4pj+DnOACU5WEobWcbTQZFVYOGHhUJ/dwevGppozJ2ehV4dWrvLIy8RBN1HkzX+V0V
PZpXS77JKOeOcai9lD2jTZ3OJxyEEBLH4UYUFceKNpbsxT7uATMhG0raULFInSZcoOQYpBdUV7x8
649Bz28n8iaOe1T9e8dKSzoDVlBNU7pneJOfODeeUD+mQZ4XZP3SQ9qxms989W65yzPytWKkhbOh
Hnrc8AdKYTou9pS+DJnvc5J2zOzCVs0uNFItQOPyr+BSYRPPUmdrASlD2c6MaqD8WCljV3JuzQ2z
/OTYZs7ak67TTda15lWXNd25rewfzdJfZh8a9VpbWEtyQ+hhuEPpVZChwNdYQVxNGQDvRJ6TFTkC
pfCqpNtmjTKuCMW7SyyQ+VlVXCJPPlfKbw+cr5tgWiN32mnal8I8RCP9Dnqz1DJuPO/7jJRNQ/W4
C5Lu+1LV99CPLnNN6JpGebJE9o4uA3WWZZdBYRT4sgGOWGFOu8ZuAzOeWJVdMzzG8Il2S1a7HFoI
vuKXGvRhTsZR37FGukJvOQC+DzJ9T6R7Uk5zN3XVdAINbm0pIa9Yop/rcCj3Tj/tKLV4kgX+YHzj
I11uRN2L6K0DHgPaKAubrtPZJ12Lhzk1TgrwHYKMLGhAGPkUOkv5tXEM2ibjOKo9SPFH1s4Hi2xE
PtHQ7TJvpPJSOP015WBnAJdc6g1mYIrUMBnPMRq5jeuU70TH+PdpBGud0+wBfXy89WBdPDHiuZML
lq6pFhbKW5Pxhis3jtbIhTgoG1uPjCsCf2T6WJCorkRz0y7WVaa8Nzxt0LDfOlEc+k79AHxZU+Ym
864UC9HcBdyFtAxEWqdbcgJ/1J0mC8jIXuMGD2zjMH1sayPIUJbRVFH0SpbUR5MG3o7IDKwnrFqv
aZXe6ZgFGkeO9qagBsxziwDFAqgWw6qZIvgd40BRPjSz5i+xk9eMJECZ1tgv2qnU2xiH9NiAzyEN
SpsAHFMkgz0Azn5PFyc6s2W52JSFREQl5qa/NqpFH5wWaC9qeUefEmDvd4pVjSlJK7RbcDRuYoUr
ffG6R8PxinZfqBZsvjayUQe2iGm1edQIM8sH8+E9XE7RIGLgHrlo0XUEbd+87qUCSZ5NMuuuQ5Qg
dCw2/y39etJ/b97IefvfK3j4g8MF61zc/d+f/9j+9c/R92r71r399IfdZw/9vv+u54fvbZ/zT3mh
3//mf/X//F//JXEBjXNFX/pPZpu8TP+RzX+UFvz+j/7WiBd/IWf2b9qB1Yn2N5Oa/xcXXS4DT04H
au3D///Zpu3/RTjIB0zkBSQHiDWP+O+zTvS9/upGhQ0FIdf792adPzfhHaiJaIDXfr5NToT1GWDw
BwWu7dmxVksYnQeB+Cew6RDejyJamDaV3YEBu38ezHcaLViMGscZwW0on+C1oTtC9hkOdiOaAzYL
Urv+cBv/qVH1F3Ewb40Px0zYtDzLEeav9rmppemRWco7SYJ5q1sfTdqtWjymrowr3WwjINElwjHA
wcEo7CKMPUY9tEGBdjD8TZWluG/RVDR6V8+ykF+X2ohu5rgZO0anrXgpYiAJGlpVvexZBg21zd3U
Mm/xx/Dr2jpeZ6gjoEywi2ZWsnyLfHTgMVSOzPRTPA8RKiKD1BVkFnkDWabN5y2iJHwZOLz8s9K9
WJ1w6W7S/iNz1hisoD8q+24RXv/kVzUYT90Uw4ZZao4rED7mewFXnqw5m7plcNjrgoRdd8YHgSli
P4ScAM4dB+xsn+BvJRwDwNZ92ZB9MkYjLvrwmVRe46CTRZ85SYhD39vtR2LG+tYvIHZ5aXsloupc
V177KMtkuhP+NB9owXVXwCSH82QMxjaRC52VHDvVTePY83UZxXuDrCHkfL2oHgzHfzFtIM0GkNCK
cUbOvhuGNM3M3h0vBvarezAMTAkk1L3dmAzTdSSXL2Yf5bd67hMQw34p4Xp5ItrTPXHeqdBp4tYx
hETqxIUZuZl4D6bK6ochKW0KRFXcucMiQZbCUMku4I5a+ymNIBlMhNtw+Gp2aD4tCup8fJxNcyKM
AgjA5NXugaNKua8ZjGSB0B4bARqgNUVBHCc7rHfsSJxIkYzQoK+rE5LcMQBb6N1z15sr5WXAUUlG
OkdkrJxXzc85ZtwRbcPSzL+RVtI+VhINaDMKEKtZb6A8bpMFBpc1XduDKX+LZOztAU80O2yIRC1Z
QxdAS9U7K6mgEnPfnf1CigYMjayO3zIe+41t6SnoeNLoOtBINuUw3hByQbdvbPtd7gDldpo433UG
gAxrpF+6lJ1NzEtB/waU7CbSScwjzSgp3I+o9eZgAczyDSo4wMopZ6qt/H7n+qN4syL66UU6z9/p
Y4SXBg7QVk2TPjq1gy+1Q8z7wkx8gbOFr+hkDV6qt9Voz7RJOjBDB2bhnJWk2zKxsJpCWtgMqTQ3
Jnz9bR7l4LoZ2hiP7tTiHHOMvIOrrcWVX7tgkSbu42mQC0VlQSvhOkIuekUJxN1z+nAJnGGVhQ+U
2bPlphuS2J0PWBijR0T1qB+XsS6v/ZyBEwkyTXZxMdkSgeGHgaWS9dcVqwZmBZP/4YD81M4xF5Lw
LUvoFJz0Ku+UQcHw43F5l8My7SA2OiefmOHVXY7cvhZGBWZXji9ELSo2fCRE5qaIKNq3WaIzYBZj
STlTtVq+lqH0+60LWCnl/CrUcINxE6a1QPhIoa4kEIyB1sH1DDLS2vjzMJyqyKtcugI5o58UFTi4
twqk45BE1i2ezPHe09CK6UjHA+KQss1viUGqDyMNJ7L9yLE0kKgKJhQ18t8bj+XgquBMTswxw8Nn
JAkNiX+MUqm0LeAsHMeAWK7ORbmaGJPVzigRM+Rb0SfO1lztjh7PqL/TqwlyWKj9RyuOOSeP2RPH
mvJRudgmo7mHsVWPCFg/XZVum2UfaQTKEln76rtEp+7dMXrJjW/w/pbVWIdJ07JXv6b89G5Gtfb0
3lktnVCum/NciPElUjFG3tX6SYwzCUy4QRfDYzoTrRZR01rdot1qHI19wtrlOOgvrl3hKw2FF98L
17K+VkORPEga+uLY6ja6A+tQQxqcO/rONBDb12pGh7ZxgCm5B70aWsPV2ho3fsPgTkzDpcNUjM9a
jC6scFvhgsoQpRKmthpl3QEQFnbObvjB+o7v1IjHfSO99pU+O5eIfHO5BlRl79OZOZfOrGnXjBh0
WRumE23o8BswJsF/eOhY5/mRZ9jV6IJUq2FvTQD3P52/6WoCFp9+YDlbqze4xSaMHw9p6YAE+KpT
nvf5tR0NFV8V6HpQwNt8yEHIXRt7H6mNs21UDkO0ZrKfMXzWJ8Yb8s63Y8FViw+rWR3MMMnt28mo
r0ExsOS4+XU0qxBTM0lpkoG25xrk+IrCYJJFy7uunfRmdit5cJDw8A+Wybolwwc/7rh6q+E40qq1
eosJxYzBUvMf8BDGa7p6s7VlT1eO2zg5Z/IY77brDx/D6ufOkCZsNeCpw3oueef8Xn3wlLp2AAIH
O7jzaQ2fV5d4W1Hab9hO9ZWtVqe5azNOD2iHSmdH7QwiEQeqb+9nTXz5FlaW+eylXVfumtWzDm8R
+/r8aWWPyOsKmUivFvfu0+6uYjmialOrF/XTEN+v3vhkdckjT+Prit8MJx1uDcJFHmbT+5JNoXtI
P232tqNx5JaE71yYcGLExwtH/5M+AabwuHqdV8d+1+Pdx8zO90UWOpZ+w07LV9ttCl4Tx78l8P7j
OaG3IFcigGpacd2ynPErWokB0Sc8gHMXIIFcdUAFpLSyN8SoL60hCBqfxdptTf36nGJ/luhDFQ06
GyN+jEghJLPYYNT8MMagLasVcumsuMvpk3y5QpwI3F2BmH3bPkT+yGaNOvUSu1UMcYCf2HWCuczd
4kbEgzg6CdQ5t3CwCq8Z6+EK4cSk27wrn8nphqahf5ZOO64HTNfSNOPBeM6fRE+9wj3hnsD59Ffk
Z/dJ/6yTnNp6MhaJ1C5Nh+tGLICRxk9uqP5kiHI80V+tdCWLDjZt7APAIzB+n+xRk2cg3KEb8M5D
qtkJYASVzTFruJ/baQzjkK3V4fxV5bb6Mk0gTqtP2qmzgk+VzlhoY9+uD6ry8vSi4zmbIJ/LAl+3
mp615TcP+M7laxMSK1x5GME3GQmCH44IV2KUbMpD02oKPxgjpr0WmGwZjQQwnBS1uLMoiIozMVM+
GBVZ//BL04GlbkaM21Wam0FJIPamtXuiyidM8nZ35anZwhP131KwXZIPTZrOj+7nEu2z7Pp7/fY/
qazzYX3/oR5ZS8zfC8K1Mv0//3Fd9QTE/Uof+eu/+ltdp/6C1NTCso9iapWF84K/V3Y+NCMHcZMr
lYc4nUbs3ys7dObM3U1AwFgvkcrg1Py9srN4QZ9yEzsmEDqORv+WitX+RTLORBFCIFJTd+WcSJx4
P8urklmPPUIHfXJ5cGk9poZ4MONmIawZcn7VpKrbuDVxVa0hw0eyKzUZ8mVIpyOBqMv+j+tSEuRn
euWBAIJh3VOYtSnO648KKTZTphpwaWV2fiAwPt+KknDDVMMwmeIof3YsrDn1GqLGsx5i33IIaimZ
Im91gxFMRKYeD11hLMgpsA72ZT/9i/DDX2S83IE1D9ZxuQ3cU+J1fr4DKYc1CtW6PnHUJGolBHTO
mcUPrK5bPxfv+w+PyD8rWX+upT+vh3AYGwDSOuBTv/BemJGaU5Rl9Wk0iLyjV/S+urbWMMrfvR5/
7WL8kyv9QpZZryRtSwC2onIXiJ5//mQLtpeF3T3HHkvtZ7F8c5J0jYMi4OrLYOXOGqcQPvzbH0+C
sqZfwMOkTPMXDFZqWiAdOH2SwsB6uDFWB32LwM/d9pNL+sW/fzWyktB9k/jrgbv++SNGvhqTElXV
CYWSm11KXSz7ycPuetvn/uOfX+tTavgHKNZ6P33Jr5XONxhsvNI/X2zKojwuMjM5NfGUYxGMqeW3
TVOsbX6BfRVa/G1POX89kiJ3hD/d1bukRXrz5+9jvYM/vw14XEjJQE4jh2dR+flt5KKVc9FzYmzo
gbPRtnO79aIwfPS9msHcn1/sH58hF9IaW7ViHusgsf/5YppCmRmrl4KsXJb7SumWji6/YMCLWXya
2wTZgizJb/gX1/1nH1J6QlAoe9hpzF/WpSxKR7SYdYqCCt0IiSj+42j340gcQZ/+e9dyfJfX99c+
Gl+vMFd/zh8lpg7BS2KI0WAl1PPMQmeZrTP9+SqaR/vpz+/n+lp/+PI+rwUhjltJ3qeDTefna6VF
R43C2e20zMsotuStFOc8sYffOQj/6W//17bY+pmwI2HNZ5HhcbV+vk7v5a32qikh2M4dUk4z1BMb
Zy5x7w22+yVOErhoE2SaBDZ1nYY7Kq34r1aX//Q9/PLsrJ8VzzELHXR60rB/fXYozrJkjaM4hYgb
KJBRAq1TwOgSIqU8V5GinPXs+V+s55+38JdbbLEEeZ4NM98yV3TXH7/OIfI43YUyOcVgnL8yMyjO
5KnNNzWC/4O265KptFGh9xvnKZJBOPbzcBq9cvoNS35DLDfu+XMWIjCOVnNGCBD2HC6pcf/nT8I/
e58uXwzmA04H6Kx/+WllLuPNRRrG0bSl906Qg6ODockpsyDejx7Og1VhxghGAm4n0eZiDtacb+wy
DE99VjlX8EnDE5Aq+8Y3vFbuvSGuUnCivhwOf/5e//GpVSZ30ySegBPJP1hdTJ9RDfzc5FT4JnlB
WaSmjNql7XZ/fp1ffvU8McpkjWFxA260BuL+/NUlhsVNMdrkRMLYQnzcGhZaZpW7KoDdL39+rV+X
88+LkZBgfeZ9whP/5f7PqnVbArpYziudbSMVDltMrX0AGinDY7xG507jfCX6Sb4wm4sOlDTdv7ix
wvwVtbi+DRsfEQn0HAp4O7985lzXTNobKzzKftTzSeYWi2nnT3aNarde7vHTmO/uGoKcJGTqEC0V
pxH/O9NIdArTvWpJbz77xIvdYe21evQfaU0eVd6BrrbQVVzyuEVMQ2Lsw5Lb4Y8BhtCzmvPlArNi
QkLQaO8LDmT0W+SuXA3aZMHFNWw9uH3mfUGMYh47uEfXMYTZfmvWifFoENB3P0eh3W9yGk63BXOo
tzyczXcS18IL7ieKZH8qwx+FMtz6XBYNPuwSqsVxAdvd0iqNSeS0JdlfGNZBWW/KxkIzCTz6AwG3
/TQCtWjQlqJ3D1q43z9y1Dkjih6gSLtWpfEFdFdxxuEYbYUekvc+ZvGu2sj9QWcZkV5ZcGykHDNV
FIyJH/V7qPjOYXRMDkOlnNrflOytXZk28kU1o1YPWOV53vj1R9k+q3wuD2/KAODfsnZC/ZUvC4Cl
7ZT50UWu/7al0IVa59pM75ORWarEZ/PoV/Z8YZ/Jn5tmHm8/b2/okbpulbF5X9tQKs/VIvP4RL6n
Z58tqO3oT/yiRwMQp3SaP1cr8PFXultYoZSYjFfUkDyRlTmRN5rnYjkSY8i9m12VkBhjmvEjQmvn
a6/N3ACIbJZ3K+d59abzOiM5fBevg0nVNjJ516Y/lptQ6zk6+CS0khvmsikAQ7OfVDloa0PmUHEu
iCR/RyFm7QWsgjfaTESK8aNhiB4mxXKP+mzCFp3p6c4cmuk2mbEHbaUjktfc61iaAA49C0Q7+c5e
n8NiTeFAPUF43RyrLtkuk+AAg/hg2ZdDzrMki27BYzEz2g4pveZN1w6koLsGg6OVyr7t4zV3POUD
0AVGrA+2mwdsByyrfovHyGTWonh6XSwJZPtAZjn2MRUDrCXj0YMbsXLznPkSGXl6zlS+8xcadbju
plvi0hr0WHT7o3Gpdk0bEoRmVJrg1zg5mUqXVwxPnABwSLL1rNa8CLtczn1jekf8NeFj1MkdElXQ
d16ZXWauFkBDZjC8yENGeGLQlOEE6zi1XxST9k3tFEBRZlgjWW9vTWNaaDoiMhZY6fb+BEMKhVJO
ONvsWM/o1G6TqJzPqfD3cQzUAyxLdWZex7TFANKWFaO/IdcqPeeZ0kGcZTlqxY5Q8BZVbuc6L5qZ
0wW83q2e4O3jTZu2w4zyng3H3rtN8uSFHuTztrauQL8GZp+5Qd2V4wEDjhkwil5JJ6aHEw3NTeLH
D208v8Olfqt7o92lRmFvZ6irG4ue0wlXxLdmBVjhtavzYJ4Uu1pfW6+F7ZwXW63K+uQm9hKAWo73
OAzhFZL/6FuHP3EXO/N0jvOCBdhZz0iFNd94iW2vwV/NvUjy9mwMboYNwLvOZDPjdSD7TYLmWxeR
qP0O36Q+zqIiQ6AMh5AAh8hOz6JyKrEJjUhe927OG6pyx8aZNlvLk7s4Nmq2POxJaLP8q06I5paD
koOeneR1VP2ENeM4iJ5oWY5fECFwfqjaWkVM9pf5ksnFXkngcu9knfqNqDt9QrE2nWgWF1yUU/QF
Au6DcsfxQY7zTMRn3+/W/QcmR1XjN0nqprhrO5qCkl8aEhAGaNbGytB6IBY5RhkKyzIrvTbwcCWz
FJVoqpyQHUFGvjzWKaUPfsAM9cZc7n3E0Ycet1KNPs8qbluze5b50mwFg7bV/UEiSAReM912Hpzu
PTNNaCB1m+3LNHPvTLjte6wW0dcujcYru5+2XRKO53TsERwg7vBf7XRqw42LcykhqUcbp9LX8RkU
BXIlawR9vwwFD2bK2YESITfu81nLXTHrbyWkvr1ZgIzpnVL96JwJoItXCuvRKlz5dRoXfzmY7irn
7kfIOlXPeaycmmO9LP7NZDQeKS5MquyqqgOja+SRCto/+pOwEGeKXn+vLaV2NU73c9PZJFQ65sUP
NUEkSB6u6SOXHGFKeehl7t8DAiY4K7RDm+I/jR3aFFo8GolB9wFl6ZkvFV6iC5SJTRg0UGkMzse0
mO29hKl5mpqyRUGHdFN5PAJAX1aVaOQeRhJ29h40CLjuifOUwQe9izoyYJGxpqcwbaw1Vj7Z2tDf
myEUh8F1ebD98uLRPgjCwrfuoiYnAraR9vUqjd7oenG/hG4jtoUaq0NuEumWL61661dSPQtNg7KM
IV+gCFJEexe66hAPpQVNdGQ0FLUhlHhzsm96k1hYcwk59vt2hcWAFO5yN2fYFgChDvkhz0r54mYe
TZyqia5AiqhqG4bIAWfDn793lOPXnT32OI0NbG7EyTNSZ57Nno6BQK+dSfeGih3fLqZVCgBRnXMx
k809dPVlTIv8rvbc7lahnDraTRuj+fQVHrpFn0ZVGhuEBlg3CPy4pD3mWScaivesZHqyy8gI/OoA
u9p7Xpr98N2CpKlaMpIFNEgvKc31s2zr14KX3ummYnzgu4vFEIEwwDeTkQScTKM1ThHauYzNlVDM
Ji6Jxk3hrIpwTgKzYhrv9skuK6yP0fBJEe3rEMCUb6NPj6L5wviuepeiHM7LlDLt8NkDacAuh9lF
2MXgrbsT5tC+pzpjzSaIm5y30NdZ1AWDI5vMferMvpTth+dQK25MBzHnj9iAsdklbR7zw+5KyqTO
+NF4cXmZkL7fJKPbPxGhM7w7OlEvUe8TuLDCXAlLMBdF49udi1wSplsW5dFA6nNm3kq8VeENX+cO
9IuZFc3WUKuIPW3WyeWYiYBTFIIHkuHIR2zoalhNCMELcTfvqpuOTpmaF2dMchhLI3sGo6y5CPK+
94inyohv3Ii0mY4iXClaGvzstnMsLB4J6skvRClacwCOESiYP7GNCLpDPJd05QNMcMZjQgb53s8q
vjc2hYNt1t25XpL+o6Y2Wqcj+bY0Cu6CVslrCPqbZAyOOJdY1laJvV5PR9yr4fPsWvabYdUGKer9
eB0qgJBuieJLVLzs5Ez+kygTsqjRYr2GtZNwnDT9gAn8EwfjcNdhGoBC1Dx49nPEzBYTBcsrEjse
quLZdDESYEt4kANB9KnEVQkYANMZDgRdgqKB00QMKYeTrZRo20WJR09RY6PMJIXTn5L3LLdiVPnU
yXBlu4qtMjriErT2vTd+J2vGP1DLY4NjaLDPoO4FWeGdrbZwA5EMYlO4/V6ROhJAATK2MuRxNtOJ
OFUXndsiALTxwnHVq4M1N9mmKGaU+10yfWk8Kw6sXkWXtBx+GDVjhmZBaOhh9DwnNHZ3Ld2sc6Ln
/OibtAesaQBWVmtCDuPOfM86eE3U+Ow6HIQw8lUOCtCk2RdjBw6sm9LrTEyHzCMt2ebAFVBUY0QY
p9sRWRJK6Mk7urqJA7NA+dtilsl7BXCJo+DdJBBtdjmGV9W13ztyGHc1MreD8JIVxey/6tko9nqu
PYyd9A4WBh9QhImLM94Sz9lXYTxzTvFv8L+dC6N5GYvlts/CM6Sep1qHF5ZcGkbwha6glvxIm+hZ
+P4DsY2HmtM0MV75m28m+PlJLNnIzn8XrtkGeDPx2xvCfSLHnZyvynqffMHByohY5GPrlHu62/qW
uU/7GgWCHEFNeR/FgKzeKuhqQ/mkIojGvv+62MvHNCSk0/aITmSOHnT25+iriV0e6a1W2Rn9Dnzv
eQYaltgHseyGJvk2kep9JE3+2m2eTDX0CIMafxe3yRdpRzHx6H4W6GbovxmWVjvEzCieqWGu+14T
pTGl6898NjFQJvKb1zolA6XGU9s2xj2WNB7t0TFdywnpx9OhGgVHaDQKeFfA6l2ThGTofVxMDy7B
bb+ZHtOzs1HnNHQ2md8q82AN1mhfMf1uW/JlEBzc5RY5snhNmix9g0nojTQu0IqdIihZPuP3jPEv
XU0n7TYmQYJ70cI7QB3ujkfczdK4waRL0EmLbwWriE/T1GtHSs4MP4zuiTxWURb+aENMWRuuyojB
RQOB21FRSJHZWlEWRTz2/bZieaHPtM405qoPX/qIAiE0GmoMrDAgdpfppmGPe1ZNOF8Mx6VKTiTJ
vHPjmTep4SbDrvNnyo5esiyNbWoHpVirE5FMw/d0scbb1JvJFRHZsse4kZ3jbAxfosKgyR05UjyI
1u12Hurq1ZSIMK6qRs+9dPGwlrx+V82YdOqWlMOBo0NueBhShK1PnO15acMrDejQFOiMZ5HYSSGp
r5gQv3o5FtFEc/zbOHF9hyI7yADqnch6SpHYVPpkZS0baWuHZzt2aQrA6bioXtIjWCc1n9cbasfY
zShHTqFnM7PJiIMxpVN8+/wrPialB9Oj7K9k6h8kRrcjwS71W1uQ1BhM2qJLoOzxFp80TGuKTWY9
y/9j70yW41ayNP0qbb1HGiZ3AIvuRYxgcBYpUtIGRkkU5tkxPn1/4FVWicFo0pTLtjarKrNbmZce
AByOc/7zD4W881JuJtYdYqVHqt69AMVVNjJGGREgdim4cZbHlQ4TmshlzeMn5tGQHuSsir3MRfsI
2ZoLiBP+IufIDCuvG29EnBlf8k7nqRepzm8exuasEcV4k47Uu7MW6f6cdvPlWE2TWo8612UTNHlf
oZW9qvuoKtdiSuo9pRq9fddlTrPp02BIV/EMKgJ4yWEACZ/5Oq4spd2L+iwN9Dxn/+uzduGVYfUE
+Bfv9TQBUXTnc69pWiwPM08BydQM6xe5b7lT6TDYF1lNVLKAEILudGZCNgvAK3QFh5d9p8XFvOsT
noA1q+yB0MX5NlIISFc9edT8vgjbT43hMaAIbdZt1i33JEOlCkV0vuVZjVel03PbACnXtlHNl2Zh
FHssftW27YoZ7SXR3HhGuhtyt+edxBHqUtnEVCCkW/5glsi70PQ0UiN7d4OpCHi+U7mbsXD0L7nO
vwIDoTlziuU/LRV3y5AjGxYVyXTZ84e2ELw8sakHTf8SGcJONqlKkba27PtIo7w2HHBWnI1p+A3c
RX/Nhg2olLCbrJk/Sgph+QSUWJC6U5j9Z2XiiOIZQ3Doo6B8CiJ9vJngulUrLeIVtq2O2eSggkNQ
GeVT6rSQwmp8HohE6DMd1kAWGJ9oDrjCAopohxFniALXhbuw94rYvKBvaR6Vt9zeXM8WhQa3CQGG
+WlIFab2ywtrtmn0M5/z6gk9IEuPXdsfMjUFZwrIlaQVV2ufZpKmQh1ETtX8e14Tp+ccvt870SK6
M2JaD1X9QL3o4S5KwnbbN8FBVzwdpQJe9pE3MOgmBOt54e1VA1M+LOV0aQGBX1Z5H3xtBrisyIVm
4zwLTeO6sGRwEJnFL1d0PmJTcBzudcw32hVjUXcjll0wVEBzohJACoKIsnXqQu5bDV7HLnFm/XtI
fAuGiK5G1l9U8U6XjQg2Jd0pDEDOR8/mTmGUrd3PNAS/nKDigj217MFGn9h5ogoOkMxy5MaYU/ua
07kb/Dpo+4hW7p+RnFliTYMxfmnLePw29i5TqJaCvAFKrcJtRFnBl5HgL/RLfXEVDaq7j/XB/Vn1
dvArLkfYw4I8vxVhqMO1HQ/1bhLOFK7wQCDG1KuDr4kUAoE+stNg45QA3JusisvpH/h5IZDD+/49
MYUyzj//FyHh6B//932Z8z/vUhj+HyQ6uItX3P+dv375FBfPr8jrpCzxb/wmOUictSwpbGmZS1Cx
8Jgf/CY5OOQyuXw/IKIbDnUriP+/nbmIPBbYurgOrs6uZerQH35zHDCRgRWB0xdjZCztFvrDv8n7
rx7ifz/U/wEmfFOSJtn+r/95PFRgmkDDzN9hFgV7XR7NgyaPVBg1LQyCACbXVkyXGDj+cTd+L/n+
EpA8hHApH/nJMClezy0YIS3FoTf7fWCh2nCXwPqVK7ml/3XP/4NVlgv9g4WPI+04iohVnOJbq30r
x2cl/o6cwFDy9YUcjSdxBrFp3Vmim28d/XZCBzZ/f/8qDMQJ/NA/J3SuC6fVZshjsjMM45h00mYa
sSuIYX2hFc2PkvHvsOVAMLfUtbMvAnJn8Oni9MxQAaP/6XZja41bNDLGfhr7YR9XTfNgRrNlkOjY
JpsGc0FT5L3YUIsOF14jY7qDRt9YCjWqQbTpHRw4qi8n7xKsbYDSnMRJzlvZA6+XgAVuRWKH25I4
Y/R+h1IVanJEvCzz6U2qOdFlVlXI1+quXMm4QUjTdJQDeuacI66VzIdwKkaeOEWXeq1Jzu8MJjUW
FttIE/25CvNuJNKDMFQo791FRz7l51jxj1EV4Svh1D+kmTvMGnNrS0B1v2mdGTcus72wU1N9HovJ
vh3whdtrYFbb0moSyhwdZ9jOsHdt6sJ/Qyx16dLhbxMLP56RPu6T5Sj+CB+EC2RM07acXXMC72yN
y4CwIb8EHFiHZRfdBkk//PAUcRr9bHX0esGInXqPMkCL5+ehkMGXqILJsckZFnxmOCks0i2M56YZ
tWzNGE390mqboO0xydSDZ8ZuBA1D2bc9xPa1s9xgWByXJW06hjJqCdiZhIQWHCjiQcE54AITPRTg
fIrrd0soBZErDgzERLtKQvtZtbASh0ktbknjZ3s2nz2c1L+OJva/dqfFX1SKI7Y+Afyumqg29sVg
Py8VsbeKhnr2kxqmf8Jwb6RtIO240/l7+cjvSBA6HXJPtA+xhiIOJbVznrtdxBd5CLaWaBBHwEjE
MthMzsLC6jdeg9EUrGp9D50dU0ohZbj2ginYuiNRaes5c8ODALT3aaZYwJwl0rlE7QkvT/1EJP1d
Ws7dncL+ll7Ta9kY5F/cZiH8Tj0L0gNjbaIntLLb9kyOr12P24lxlRFscrDcjcnZeaUGL0nOEsY0
yN1wdkP3FROtjUeA8Qk6fMhwLtbvErwexhXBJuIanV6yj0JS2Ay7Cb4joUQJM5pacGUOHhhzGjHS
WrjOZOUC9F1PUWNu0PTJNRpJ+zBVTX1Ra0tzk8/9mfQqeRNolraHmmvdOEYeXgy2eAjymvoI7jQE
VNHrTF8AIM7qRkFYxmZgXKdxFHxXTCDRcQylWllap+1LxkG/7CR1fwFvqXVLwsd5QyLB98jTjW3Y
1TapQqTkbrVWYSaA4R/3I8AvemPMIxZWLXey7cdsG4XMKo3WmPwczekFyZf2Pb3DvA0mFxNeSxPG
3nWKZo9Cd/jimkEPFV9Et3pe636PkbHcoJCkrHfiHqAWlPOHkWLWXuddfkWY7vDUWFaBgDb0riHr
W/c0AcyUEDRo27E2xPlghtON1dMYQlp3b8jQLJ6mSAy3zTSNNyMGR1djW8sLdO3TJfbp4jyt6MKM
WvRrrH/lXQWNfKMgh/hU2G6/FrrJArWxHF6ZSSppM+tOsSLmJ3VWhZRiw/wftXAw6L9sTIXyVZSV
EZHNffJTzLL1jZ5DKNXyds/WYHiJbyzK5qrdq3Igpqit4pZo+QgytG7X59kg4axHZR3dz1R84Srs
YTrz0kR4Cnl4SjJSnA/82vDeNMr5MKVTfc7sYFpnIsDdJZGFTmJKnnhnWLCKHZxhyUQw9M5E69Ej
0Uvgkrxoj6I0xgBeWuwJUELaXE9XW31qmrN/ukp07dMOCq62dYIuQASj4/JAui/3YSxnUm7okm6K
rKm/D7VSHGN9epthYb2PEn1aK06Bb3HszduydxyfYJP+GRPKeYdkXZy/9ExDGSMvJqGZ5jYtje9I
VBg4ZtTuv1qPCfnUEj8DaYiGd2mxzEIKzC3ojWCNoASehbN0wTAaiQ3GkclNKUfZwy9hYO7GNsJl
MrMsyewPZAUUBj39ZFK7W9kCrCFPfnRGhUhU4LG/shtLQ9VOQ/DSzpsYDn0CFab0taPyoY/zfK+8
rtjTkQfbeDZ09G2LA3oNjKmPS7Ffdk8oAtWZ60gXr9wuERs3SHUfMj1a3anprzxAZ7pVXBcQbXjx
pUzRMBja4tDBtGz0sdOCge8CRpxBvseBG+gpPyStQS/glFJ1C0Y+4/+2OEjpBCX6XgxUYKDX+fIy
qY3tBZl5oXOKyi32ziBpXjDUYFnsroPDOLs4azU0tLCftXsSvqF0aSOP3rWwJC0dYJAus6KfLx1h
unSreSPFeWCU0DJlC42xDiH014Hm7qlGMZSptPRhwDdlXxQ1OEQtta2wG48ZCMhC+IIfLR+71mMC
oiVgKYME7bEMWqfSYxyDv9p4Y5Hd/mTkNaH2FRscRn16wIwtXkPiwjre1ovnhG/4GXNf3IVTOT+w
kcIbGWnhtUo6j1B3xjjShjwaN1WxdxtLflEUpLgpxGZwkQ1FOP3T+ZmBNt4oleJroen9c18E2meM
/AIQHLIuN64mfz+nlCzJX5POjx1ta9jpdmVcgYdo9yHu4jcoQZgsZCben2KMvxZd6956ZT/uNOR1
j1Y32Y99o9mPiaimK75Ucoc8WNtMcaxtwBbAEAO8kOZQaz4RQFxszQZ7VhL6xquXu64Ek/mydd1r
cwmjKoqSD1+bnIuGGWpd4lVadGh1SjbibiQh6RxZfbEtvESd5ZOythVxacBFus1L7HjToaOPvg5c
Izxj5M/Y5WUvz64By0ezcaii3zifiQe6ctoi2DLGCDF6RNiDQV6RXut1kp+RbC6/eAH6LBVArSM0
io+hPts8/hnCctqWIA7IVBBaeVaOsys9vZiNBZaA8pBO4xWHwnRmVkFx7TTzvIlLgWs1E+/pQYfb
I1Z42CfbGbdIQLeUiGvCNfAZcJJrQqIQOViAX3aXgyEOM5JIDIjwfanG69pp+XTjG0GKRl0CTYxz
7qQb02gCHI4M0rr5NvVnXsOYEmuDlgGYygpjXThFed/BRNt1HDjUQAyEzlH8qusa2BDYU/awogFw
poEs4xoOCbp6Q5sIGCy0+1bX6bARIFEx25g5ZT0ooB62vJpKYH+A+wbcTLevQfyrHhTCKLIHHah1
m1cgU5YXG99fyBB2zoDbHgb9O2FfAChjXFp4+SycIabG2xh2KFMu+D5N6jgHOdjT1lVTQ9SHCVRi
TT1EmdyTiCFUD5NnVbTWfKvjDxchV8nAjgL+4R7jrhC/HZCdi05pZFLwX71JLAQsJBDWgd8SfreP
dWs+Q4ki90Md75crunai0VwDfkRXxhyb7bqL8ztzTJsts+tiO1eRtleixI/SEngJTsWEk41Z1Hck
DECWS2PtnInZTYe4FwMx5hBDoj27NWbDhl18sTpGYRnx8RdcRrrJ9JKTU4Q4grtuM2xLYJh9EDA3
Is9dnUP+aaCH1bqzpUKMGFQJYn6i6cYEi1jjh57/cArtB5jf9Yg/8c4ch3yp2+ozhEImVgLx/VBG
OHK6+HBxWu25Ef0aQmqxCZnjMwdzv2gFrHesivEfiNs62LjDEmlkMXDQXcWMXVSkYjoV14soDbue
zpTkxleMCKvgsiqicJ0SlbeVcQazs7T6DrPiJPoWdr3wU3yd59XUjf12xJTvroIXjytUCCEKh5Do
PEpkdVMUafVFC7Et46uO751WMYzrHRhiBjSZTeZW6VnXT/PBjD3cI/EZ9LUI3fGmDGv7xnab+SYJ
ZXNXEcuxhQHgMP8bm3wjZym3Ix6e6wDnyH1GoOQOkzhacj2LD4iQJwB2VX/3mjk/N3B2AtfNhNds
hjLE3W/nYo6QnrfFd8p74+uI596l4XVKXzemKG/7OsFTyCy74SaYp/JMTaDMiRa1O+VCiTDznFjy
FAUegqWGp7hBiPXdjmwce3qSd65tLPhuC6HKHcb5zVfZUF8hGY7Mq8n11Fe0y84hRa74GEyOHqxq
cqIe9OULKY0cg4nIjfyxKLrzKHbtyyhv1SMyW+ETwDEcMhH254M2pT+UnUA1iAwebtmp4KZ3qvxn
3pJx1EvDfmKYUqKxQyJ9MLBavmgUcLpELwDY2RfYmsQtfs+TpuzPVuHkW+b7Bjg2ArerUpue095x
v5ilUzDUn911GGbzDrJWsk76fEIxHc2MUqKciW2njTiVTw0nWZIlflL12aqSjs7j5Wt7mOgqoJFa
M94g7iZsq3mDpuxey5hLFQpfWU75FcCNuyk85lapUT02VmKREw+uy9TYqdG2UhnvS08CtqV5eaHm
zDxrGia41PM5/AikemnldppvtYOW+7RLUnueVAZjZCBqxuik+6A0vFHoO909XQwGrVocfAYNVRd8
FLMbSsXkaTSs8nNSp/WXqqtGZ19pSNpWcVDHKXLjJeaOaEqTZkoVt7ZlDAU+QWCUaSMJ1e3IQjj0
ZvccDi4zPOCdi9Fzi3OLyvZHUemYjRAetpFaejWXePIgtdKyvYJytGYqhGdVXw0R9MlKXTHFD68S
iqEVGQz4XpKuXUP4kfDTGoJ0eP9/EliD6pJvmrfqEOExLVXzgXC+7iZFTLGxERc8jE1r8eHCrdwo
8uC2razyu6VV3+ykHb7BirqbO/hcOwfcdaMBue6TeuZkrzQLZ8Euu8M/H98C+GHNJ6FnmG4FEhpP
1Om7ue878OHIRgJa2vsIV/gLMyWpdJU2HWbgBPv5SWKG34GgyYzgJFwJS0N3H47OPa0O3xMYit+C
nPjHKvQe7dEeznX8Wfb8FRPSfK3u7Nj+6WRuc92XakLVEvS7PoX8wn2bkkvPm4d93xCY5RGSs8d3
YGzAV7gpVuA8On1k38d9iYi+i3lhG1yA8DXtYQpKbyc0sVdWZN7QgzxwIKfXYzXLQw3FbKUGJbdV
VgRPpZfO6wxg3MdfL7nCn4hBPk6h8JEaqlusIup12A/FpwKxPBUuhoZ5rs6UO+W3QazJGwfTZ8wP
pHllRL31ywiLYl0mQ7Vtujg8BKR5XWMUG11kIhV3dgW1CSbjTGDb16RAKR+l7T7nuN32lYUaWY36
bRB0khgqWMWlSsv9hHz1TnHirroRfazn9fq+ybr7sCOicnR0ebDCctqrofkWeYXjJ9jXrhlTjAcO
Us3PLa+/oJRzDoMNaaMN65T6tyx+dXjmYm6mqu8W5N+vras6WAAhTNPvpZ4k+rlRdcG5OwTJBrRk
YLO15n2HpyxeXXgzeVdx1oT4N2FsOq6spqzEri7GmdYsahivT012X+ReAQ1h8vZRvLD5gbDuoUHi
sw3JUMcwnnm01Rz0efjhCLoGvLnyNUUVTVINo2A2GJ/lsWcs0W2+BjHlwPsvyIuSDzmMGuyWyYyj
Ksw2wB0/WjNmkqtPATQHvq/TMPjYTT45tCBjMl+IRsfmK5MgZ8BEWucaP2wvG87tEk9qWVsAKSnx
a2Fg+D0O3r8iaYkbghfM23b0ftWjrT2EvHqfTdNpoo1oy5r5WDMGm9Y1ljRpUe51b+xwXqiLDfkK
GOoBQH8gVHiLgiLgc4REzecZrnms45Ho7ItewzhssMHveg0wLq5K9mS9px/PP2Cav0HB3WW1F1t2
VIjyWOTijGKkTnIanEZDhrTwpFdx7ozbLKyyzfsI76mlkJsReCNMfDiOGe16KyvgR4MLi9zwfkxs
PhlJb1zqiiC595c6lpgQDo+yDdkeBjmYzXtHeLWRCn3KLJYq8Gi7SDOV+hJns3XA5l3V4ZjvCZKa
/hYkZ1HTwEkeHE6g3zhaVMQByRrkNvtTyl004aKtZANkR09qf3B9xzKe5fp4oRlhOMgFbXkkDkg5
/Oeq0hof61W8zrJASzjc3OQsNUE0yXetb6rJAEHM5uiyy8bxg/WXwcVrpJ71LYv5DVGezGiOBhtT
aFeRnoat7+YaAHzBBcp6+Pz+Q1wu4ngRy0RdsujadMYCr+cao8HnQnlm4ysFdOsMEVVE6FjBVWbq
sz9PxPP1nTduy4Yi+f2lT+0fy0SqqHsMb4xlpvXnSIUMpdEITatZQJIJDpogiixZgGBH04mUhmuD
P2Skgu37y5569S1bpzbnySKBZ/T157JW68nSiVnWqZPsYOT9ZwLrZj+U7FrPYf++v9ypFxKhMNoa
HHfRGR/d4LCpdQM+EMu1StzXZr2n+cdsgnjLD06ZN6KaZcPiOmXadOAuvkzHN3Sefz9LOXfDj/Zl
b05B95MkPQxi28xALwHfRbqz/hQFC5g0AMW/f7mnNq3luRIfNAsN6puXxrEUMVh6Ay8/tG8FfiCX
VcgR+/4qp24qj3AZX+kMPo/VtTaalM7OOXpeTgGMWhlFeNO4Muyk+uD5nbogG+KAa1ug8ogUX2+X
dOwKfJwGDtShxpdmKL9Jt/z2/uV8tMbRoRYLol74UDc+JOrLGRNb280/UrwtD//4RWf/YYDEVhTO
m83hJe7QmKrxK2rXy7DTzYNJKtJ67of4S6RxwkBR0pdAPlxqLNh+CPg+OtHevnoWomRGKLx/HtDF
0Ylmiwr6YOkRCWuQUqZwVloT+FdfZFoC86fyis3f3lfWc1zPo45Ci3387pFXoLsToh8/L0YKFDnd
Yo7kfFBKvN2LRJwt5nBAu4S2LLEwf54nXmiQfZZmNZEoJJy3VYntc9VfOAmzjPcv58RKXIQrHIw+
0DU5R9vEa+N4nia39DnaYC1p7bk1OfdVkzy8v86Jx2Q4tqkjmFuqI3s5uP+YdcsqTy2vcUp/jvVt
kz1pLnbBabEQrg7vr2S+/cZiV/fHUkffWDAquSg3kAr1HsB9YYerfCB+YjV6PZKsvpg/T4J6jNi/
oNnUtnI3OilYXyUt61bNpsLB2WFA0AKj5Y0FAJ7bEL6Em1S4sI0QzYdovgwy+kC7LizIokyL6KvU
NjNVog5On41XQ9mBYE/odtfAbBg2yXj+4EJt4taOXj++4Mz1dF4AA+3K0dlMkKtmeUXHPW0j9eiR
g3dl9O6nScr4KZ+XOIcsY36awURC675zUrwzsT8+k+iCYsFk1qhxaze7z3lAY6SIqCjK/FM1uJdz
ALCUl2m9bSGJr3AndpCXJRY8zKGEo9UT8aslWrce7dL2mW0PG6XQ6LFOsgHCcy5SGy5DkmLCMnJe
b7wQK2UnxNOeK/S4WyYWON7c6t+dhdj1/g44sddM9PwwOPhmUfIf7bUg70mrIdfYh+fXXvSGZ53x
1Ec/TBpI8sRbDP77C74teCwLibItUPDg4HFc8KBJwMe/ykvfcxWuX3GZb2vMYS6kVal94IbqIgJ6
vce9LTx/f+UTry/VHNmVqF7Rmh6/vk049VrUyQL14DR96eVgfKuZ99wjVE+e31/qxEVC8OA0Auvg
f49LR+ai9JtTV/h53zAVQdCBhe0SKIzUpDmTbRq765YBOzlrJqD9+4ufuE7qKksyC1+sM4+l504a
4o1QFoXfBmWMtWxxHy5abzcha+lvV7KXQ8pAwEt7JY7tQ8CA2hDhaOYjOXqcpmLYmO5IKnVmWX+9
TSk3IExBjKL7eKMXr3BR7MK+wwfe6IiHkgCvVnI9DELuAJ5+/v1lkU6xZJLiwCCOP1thnFWFndVc
lsgtHzlvUTJDZKbTEpr1kaPF2xfQ1rF04sNlCAbax5+vGm5IJLucK9Ps+8jSHpGn/UxG6x5C4Ac1
yPIuvy5BWIq2VHJpnPkvauw/vitkrsdToUHEQJa4tcBKvVJkKyfDCHte1Dw4in+wQU6viP8PNLbl
pTv+vNiV4yJITv3a6A+pVz2Vk3FvNWkN21dmeGWaF3//6Ci80ZRTdbDicrf/uESB2wrqWyf1ta47
TFnv23ZKgL3+wTJvC0ZbFyjWMTbCYMI8BhR6Vx/jmD+N1bq5CMIxLiNzRdu+fzFvTxFWwf8cC1ZT
l29E+ihkRlLijdRvLBAtkB44pd0vp5C3Sa0YqLvz2prKD05J8+2XklU5OOC3C5wZjq0ZyAxHARAB
Jnjkzq6GjMCKdVGl0Mw9pvRzwRC7xUwcnXRpp9Eaa1DitjCt3KuxDs8y5si7gbJonkT9CSIu7gJV
RXGwlAX1IkKAFic/eyYmDygCxQe//uSDwfiDHWegGTp+MFASoozJRuaDThfbZPKSgzaCc77/YN6e
sNwieJVASlgTvyk5c7vmMxKWGVnADg5pZe/rqXHvOuqjquXECys8SW3LOSTpYY92s5NZRVUXHERj
ZUFkCaKzUerj7v2rOXUCSUoA7Bdoyrl3r1eZsS0a8b9OIQ+haOkdPlMIAOHUt9l3+Pp/X0XTM0IT
5ZOxeCQdd6ho3yWujryiUxr8XO5dE8vbvAke37+qUy/PYozsQMmlMTjexmOb4npe8vJksXBv0slg
xBaInwxbyl0TCvfHkOGwA1rYfvCpOnXmQSS1qatByt40PUCnemTZfeqHmJOqQkNBEe6q5KFK5juO
6w9WO7XhaXtMNjud5RuQDDMEKKRIl/0qrNJ9LoVzO5ioMt+/mW/8WvA/0rmJjsnnyILmfHSuep05
EkNUp77bDfpDHOnlToNxvAoSq8+YzTnD58Rwy3VXqv66noqUfArH2kcunM4ZERuDZbLrjRqNOfoM
+Bhdl3zU3Ron77xDh82biZfZceHTBK0uhjznazPajAlU/WQojyhYi3CN2HEfO2LL1k4VMcQoiO9J
h749I5LrWwSjYyY481AR+XIGiuSt5KRV2OJyHe/fyBPvGjNtSlDHITyU+vD1u5Y5/IZ4pNwmnfJn
NRtqp1eQKYMM/sr09P5aJ26H8cIxFgtQS9X9ei0T9wmdUF1K+8D4qQM4kIaoP7UTARiOVySItKT6
oMI48dIZBhM7Khq+WG9K7L7JprEJSy4vEV+iOMSNA9YOc4xmXlmoMz/XzVBvYGP0/t9fKx5l3oJI
USAen5Q2WcTkULalT692hcavAZXObkHjQ5St4cPkEmL6/oqnniQlGzAAJuweR9nR3ZVMG1u7Ln1N
JxMOL15YCWSD3g6YHvi5pJF+f70T3xwukBrK4sNGsXj0BuYBkVtxya0d+5DJhd0MG70u640FI/Y/
WcpD/e4SigvOf/RBqBw7VnlBi2Z4ZXGD6TJqTUfJ87gzjA+Or1N71OKFWnQIC9J/tEd7KHHFDDLg
t3l3j6vHsxD1PWnJzSoO61uCRdVfN0ccYIguTIzIGJ8cv4DGyKzNbOfCn00ybXRn+NR0zaYCB/hg
oRMHM5A6PmQWyDMyjuV5/lGJVjNqPT2gBcxC8RiO496d6/sPtoTF3zgq6F+tcbQnPC0hEsZmDQj9
xgoH1+qARY34ZHYSE5lsaLmLOtKooSFSSybh53Jo8LkVzGo7LFwB/zrYkEXMpJcoVKJlDQPDBtTQ
saWaw2zb0a3phfi6Tii0gkov9nkLOYvulhTKPgzOIuEypNBHxIrG4maEq63xafZyyFaFgZ9GmbfN
Xu+JTaeBGsNrjFupDstFHI4v+HU0OtHeaNrpLEMwetVbUX7ZE9Xnu6l3H5dpu+YOp+Q/gpuuIoiC
PuREwhCHudoGXSQgC6fDRWmT9DbESbd7//ae2pt8xR2DfWItLqWvnyDWJ7WaJHsTmvBTPaonl9we
29J2FhlMgYZb+fvrnXrDqbkp9oDvGQgdrUdoTlFb4VT4WHcvmNPVYKZngyo+KF7fQn6L4ymDLWoT
YDrvaBkMRyKrGb3Ch0R+W1VxA2fQ/VGnnxlCX0JIIRnX/BY2xQctk3V6XVBa7ijN9XFB5lXYYFWD
ABMpp/lLNOqohBpbu0XoomdbODP0OLXI8SNI+3qTEU7BcLvgIK/N/kzA8hfJoJ1ZeqftDEKx1wHE
UDZctWfeyQTbS74LA0PyYYQKiCUN8WXKkGAvROGFRnBnpuj43VnUK5SPNjGaM/K8hN+D9UP1jObD
uElezKxHJHgouvj/57NYR61Ktg7eBQ+1JT56FKeeuMSAFpdbYAbLWG7ZH2dErLciL9K+8DEQIwJs
CWHT96lB2Nf7O+vUWfTHOseFUV/1eVZie+W7YnFOBm9YE+2xfX+RUx9EiVsfcwXmbbiSvr4YvTar
ssa2yWfo5K6nRbKo4zOf4sAftdMHorOTi4FX0rN4qNuOmwjZcBgVGe+KFknCRDBOwO1nBwMULrWK
P7h9pw4CCezP1wLJ3pviN5smSyawqMgNa24xRJNrnFIeiaV6VjGchUh+cCeNU/timXnTwEIhcI7n
NHNbZdxf6rRkzHATmU3j4M7NcGaCxW9KS4t8u6pRfFee9SnWg8ifQkQNIRrBSzd0051HqO1nB0kQ
8owgxLLq/Sd98udxIAIjgd96xwfjMAatlkaUOUNdPVte+BCZ/V1mwSP5D9YhcgmhC6SNN8VB22tT
VMHH8+lEK9Ac9VRM2rApu+aDD+mpsnWxtgViWf6Pc/QeWoOHggPupa/QjEQtFNehuG1KgTG8cZ2V
9X2eeR8AFac28B9LHhesyUyAbin03Cc3aE9sw7NnZ5Db5aEp+w96DuvU/l2MuMGisdsGS3r9Zqol
3GAenZxjxpy+qaj6hSegXGOF466Bb8P14g9AKJBebON60RpoxsLMbCD9YW30aAOqPAY1rladiWIB
VRs6o0g1d+HsYf9bZBnhM627G53BfXAFpyaGVi2EKa0dib5ZoM3S/KUPJnIW/BDGSidFrLuCilNt
cft/jt1+WOWTFW+7fDLvKkjXfOxN8cFuOnUXvEWpC8TBvj0ewGZZ1bYF+gR/ruazWc3GSun2I+Lx
czDTRxUTS/n+9j31iBdlFkQZB7D1+LZXiRFONcWQH9d4DvRV11SkcSJdt8Ilv46Q8ezh/RVfuBNH
BSGMGZML5HWhzTx60qFGPKd0s9yX+eyto6GTd3Zk9OvCmsQ5QXrZA35o+BDYMCdf5AJuhBVD3s2Y
U0Hp22sD1nof3IYT951iY5FAYw5PO3HUKHlycvFBsTIf60h7GzWTvCwiysYpKdvHBPNoYrKi7x/c
iBMgJqwEUJ/l1Hbe9L7hKGYy/3ij2zmAymqRLwwh1dq1QbMkIkuSQKWAOSmwQSQhaT0xk0F5YX9k
RWydOCsXXTh0DDyzGbSZr989HWqEzFWco1tOsFF50TXEFtYXcKsLcc6dcc5UAhsZiRUuZRkgsqHl
zFHxE+lvBmvQd9MUYDfx4i+vZv0LZXGxjwa2FIqpdAepT+yh5D9PkLE5svutLZNoC1fY3jRaofxI
1s52jDpn44bnZplad6lVjNe8tojQJl6Ex8jtvEOmO191TME+aMxPXT8TMDTozjKhPwaOgNuSrFUW
15+l4x02pXBR5Rg/xoYW7d5/6KeWgngN1wA1Op+NowKEoRN+5MtnCRPSaFPV7qLmG6v04EVZ+Pj+
Wi/P7fhNW9Bfi+6Vz+Bx+19oMuuGPKY56DHjWRFDNSH2mm1jH1Rlj8dqZpwbpR7cqNEcrkxTC29N
RbqvbWXVviqwc3n5Qf/fvuF+qkibePrJvdyQ6trEP9SfZgyWwP7+j2f3Jqfi8amN4iJUZXHiX/vt
4QCa8i96PMBeCBcWtE3OsN8eDuBJ/6JPAmAln/C//Ru8f+nL2MdjngadVFj8hH/7N4h/MUpfQEi4
mTZv/V9lVLze0zbZBfIfbh4zO+bWx9tsRh6Ew2gHQN5nOaZw8dgt/o9EotGmtB/QoF6XQS+LMTRb
Po0eDBcoO6/PqlCMduZEKNcx46u+FnZp3k9Q9h9S3InkCry1+hoCOD4RKtV8cEycXHohZ7gLdY2b
+nrpWMNITZWGfTt7I0t7jYZwbBrg6DqdZGTojtgUtTrKzMXKEF3lH1vi5p/39k8Pi9ef6uXKKbIJ
kQRZA4rC6Pv18qaFv6yXZNZtlmsp3i5ar0hQJsW5OsTlstyYu+4HDfHRoO33omwV+j/yjd4MChBb
kkJdeeatwAzovoC1dWbmcq531NzeQ6WEe0FqEIt32Hq2+wiXsJ9A/WjDNMl9qIno3VdOmIx+qzVh
sJ05fp4o/9p6HaA/N85xnP4/7J1Jc9xGtoX/y9vDgcSMxdsANbNYJIuDRG0QNClhnpFAAr/+faDd
/Vp2hx2973aHLNsiWYUCMm/ee853ZrFJF/C+Qd+INS+Bxrf5N42un/f3394G5z6m//TUiPb4Q83h
kS8l6eMYDzSTuFdkgaqjwLSyg28pnoqUCaXK7f7jrz+xn7sJv/9Un8fD9Xgw+PvPn5ij6W6m7E48
ZGIUT5W2oHRwq+QHZMD2gdwk+G2fnlEgb9i+Epnu//rn//nBdGnEMv51UNL9uVkDnKDKW0xlD47m
qCv8hOZ19oF2xWMr/qZ+Fz8XM5/vld4AT9ZaPrkISn5+r9iu8M/oUjwgilFX8sKrfDdCPACraZr9
h8ot623UnfXpBN4FD3TiYfm0+2Z4N//m4/53b5yWJqslWY3mn+5aAzaD3+qR/iCHlofEcqOiPhtk
Uo14ODGO/vVl/ncPibtWTp9/If74w6YumkxPNXM0Hroe7Vk1YwkNrVjVN9LV65uyy6yjCdDqpm1T
7nIIHeICjFDhTcmENsHnXOobDX/mNW5tFW9zVCZnGkz+loxwdZ8kkAP5rjDOAttDpEitoMti99dv
4g/Ts88P0F1xLzq4LyRPfzrsFXEkvdkXWGIyvd0tbtcdPu8bBQ7ktetgtRfexLo3cwHB2/rbOF2K
NGTODvh3LvMYBzlT7f0yga0nSVoH4N7p6vrXr/PfrIIuZgJGfcSrWH/SL2vKkCMNVvFgE82QBp+X
WTRd8yr0SDy1Rfd3d/a6g/5LAxt5MvW55bHnAg7SPUJIfr6zyyE2Mh068AOxZfWNPZT2G6Cf9Rcz
I+5VN9V9Zzo9AaBphIRKH7OE6Ipp9h9T8sWpd6t5+DBxft9nOiuArvEQpFRsZ2u9Jz4vUc+u4YAv
TPxzP7r1zcz06AwQzTrifxGXZZZ/p6D4bfbz/8Uhb4t3wudscudyEPtTK2yhfe226Rw/1HxV6JMH
0G0yV8vuWrOYh0M1JoTUZTBmho1ha1h50pEs752fxCmhiau8BWp4Az8wM8YtsGh3N2JWX0v5XmKd
5lyJSTmC5rLBM+wzxkgm7bnRyhinrFvXENBiwBtIsoGRbHRD58nARCe3bAEOssYMO5+Fb/aB8Upy
4xEse+ZUWF/QcRO57dWdLoPGIJNSkAZzJ+q5eNfzXmyAiRImS8opQHdQRMkH8Yazc8JvSuk2sH+f
CHookUCaWXPf6gkYd5X4jCKsutc3tkvKKPICV2teZFVk0wbvm/tIKCmsoTaL8Q8CamxHjFYx40If
V0AXOoPh/Qp6v/PINOgRpSxqGYyglRIYhdHOqXbEWG+djRh8YNAQBkFXzX+cp1HI0LXGuHvQJlNY
QWYPlR22vYFkpQSV0ty7cVl0ofKtBKdxNvkvcSLZdnPuEXeWPHJODTGLE8VEn7gw/a2L0JhXh6/r
rfctyoTKY7WhBGQhHht2gT5FDh/MLhDjTWRWWuj1UWFhpc0K9+zlbi7ZmUUivCZcKqm7DY43LF63
jlmTN6qY+u3g4JQJCTyp8o5WnCaXMfeHd6/KHaI2jURfGfrdBot/fOkMq9t1Pk7ntm5eJ11fvore
S0/G6KnN2gb6dR5qCJBp2+85mkc7YzHrb6Xf219pIdpB6zTJBzeK+h7LCFPrksTVZvXIN2FCIuq+
ixt7Uwp3DLmxiOiLg6hSygtmDRe+Vw8fVotLVNlp3DxpJDHkNyPaoNw60ZjFH+eOUQ2eAz0OOa6b
0iWqgKb7TCicQxiP7UcGfxfGZNgEbxJDBGI/nbUZ962XCx8bdjI6Ji83RzG5mdu59KA7rMXPYqtr
nedcaWjk9Y0eI49gtdest9abXHNLVgu0qpIey7PSGFdBJB/YFGjiynB0fdYVv2atIFqg7oPEw4S/
s0Dnm6Ev3OYV0AOfLOFhfKhpVmuhrnfeZvInbq8q7vnoUT2+diCbHqTrLUO4AP5/i0Dbg13VqVeH
AjZLVk72GxZM/2UyjP6jXxLr6GDrPWsW6xDEUX9bAmToAwIPey8skeZBTm9tXhwnjvqGsi56AYHg
bfK5rG/yKjeeWt1e/xCS4PMwjKzPLGcRtiiLzI6NEAP/Jl4U74nwOnEx9JV7uRDem+88m4vTGezU
EIdN/kSXiOwiq5Ylxqd5cY7b0j/7bq2u9DLY1FONFfVzjaSG886RzSbqZm13iGqv/2j99VL6nSWe
+l7y289XW0oZZ4EJCeu+puwk0dRO5/v2sxbJC8fq7qoy7xDFjOJCv0lcRovKcDYm8TSKxd/iipyv
MuW4YaIWf8oig+15UM20mdfqcTa49qKceVM8kvykPBn7DygW6pqtvxtBJdM/yag+9Xy037yCXRRR
RP/RFOy2rR+3r1leUv2qtJ+vn4XCkrekSoDtct4MRX2f0WZ+7WjZbZXhZR8c1XE7p3SXjnWr6Rc9
4ZF26ki/9F2R1+BRFz47Y321Vd2y8fR1h+aWV6RnOkV4XYMtxqXevEaIy1PGpobWbSOaCW9Ov4CU
HEFg1kdSMHnlI18zIiVjTApqCh5J+FngyLVUyZds+Pjt8GOupc+c+VlJFPsM3t3S8hZ+c+NI6xaE
pndOoI29JbBkij3bDi+wMXCNwvqp4HsQTRwRGUvaIAPY9RFCEpWp3ai6tQxi5xk23fTgWVP/Ufg9
n1ETeRR3/CM2CzbgyrJZ2+r1qJInZboXs6AwwCJ0pMk0XaBfuEfeTn1jjppzTWeJRV5LCl7tKNPV
wsOOO6y3p10V4qLHGTtTDrKr22YjdBoLjbK8baaYCUcJ/ogqzam4a2WyeLDh+N/ZiGxu4AEDPb+i
lHiBMO0+gc8CXzO0erpHiso9UiSF/ZaUE9dUNSXv/3MRyAtTXeeU1NqwyFP/DIgNubvPE9Y464+H
6+2F2frUF4NoXjNgBTd+zKdKud8e2sjkU4XDQWY4GznXYaIEhbMavWjJSriaY+etQ3Bzk4MGLjHQ
LpqziaEWnqHm8ko+70RLZaK/mVKWAFuA5NlixWHxseI27u99FRnT0QNKEwVZa7E0GXWEfQZi0Us6
LMrHtLPAtFqcgaLI8MjBCQxQVo/A1+w3E7Hok6F5nAH8jGOIpTzxNJkdFxnxjcD0H2V+Ecyp37w6
ccOD3opJ3X++Q3YiauRVJBB05CfsPw+8y6Q1rwuDoCe4GsZTytKtB6DOxJNs+ZcQtPlYhrVKW9C7
F79VjJ/b5rzo3FFNoZlH00t472TT+ufK8LQgk0a56SCiXT+vWteMyt9kE3iOTbe+nMThXeRpZL01
cuB5hesBjoYMjKu+zCYIVHMxdxI3nReQf8RylOY8XHjhWB2TvrOhGnHLk36SR+qapJCet9Potoc5
tYtya+Oytq+qmyqCGiYL0zzILfvNUuvKwp/2Xyqlc2wtpHXMAdrUGNW9qTiV5KKX20ImRvvIXIwx
ObQ6LvSybi5oD9a1TyG829exYJGnFInXI7k1cF5JSu6Jzwvw21q0HtzHzGBdWBfWLnbZcT7v3SjG
exKooekOyk3nX2mORw+f96dlyGif0QjYj1Vr5beu9FYmrS5JoLfz8ZTEM5FYv90QJbC9Hw2k5DEs
u7E74Dnwt8Xc2G8xItOnz7sClDgPRW5E4uJYFQ9yW4lLZq/dhrwnDDp0mL9XwWBXrETzkmuh2xo0
ITobljPmad6QRvuzoU1NXk5nTfy3mUIIZIkwxEVYvAVuOcwViVNPG0ESuBe6UcsOs0oTdnXDTSOz
mtXeTMUdegVgSMnCTa1rwpAhFIDu8LkCkimTQ+QgKxDeDBZgtu8h4yqZ7sRjs25ABBbE5jyFDfEa
fVDH3RjtWo1Yim0l11ebyYHHzGxnfm7czOpazlZH7gdHtRdfzRR+dsz7JgnP4+42rEFjQNIpgegJ
B/LjKEAzHQY5Vsmd6DO9hjleikunj7wKGznrws5fc7frIlq6p8GWFCGxlvsv+tSk+6pR6/t1/ene
kob7KD1V3hHF+p5okRbmftYfUFjpgduxsk9kP/6IzR6iktFGzCg4UodjbfIAK7bHjNACtGYp8RAD
LU+fCmV2XvIMUb2doi8NantaFJzMzARb5c0jGAQ4g3BBy2PaNNktWQYClEptl0dO9upQiQYLInhP
Ajdqs/7hq4J6wTEQ9FgUmVEA7XuAsa/6QT+16+J/YqBBIxJRODWVtGpOMEVVHLXaoAtDl00SvhZN
2mOcYY8JycTg19YXXCTTBhxFB3ACpYydE4wn61I7UuMwMVTXNvHUlYwQKjyA1qFsJ56Z9aCcw+O4
mcyVb+En5EiBf+blRYtLs8moqQ+saOKVIvvg+0UJ6/Ziox36XlNjsrv4jb/N1j1caFn0EnkRd9Dn
wTDW46o5AQVvWPIG1rTaUW50Qz8Nr3BS+2ccSNZxanxxYZzkv8CK6z+MZfY2jplbR85gfK6VY7B/
dogPD7KMWa0WJzWeRn5y+Llu+lnO4ojSztzObcUzUaz1ZhP53rkk1qPcRA3tq0lZDZwdOC/1wLrX
tTxCqFIoUiMtP2m1vXPidWVelpodiLNdgjUlSb9bo6P3N7g6eeIGTTfI/mr9s/ZbhdHSI9HYmcsc
5/rRBYftHjmwqQEPGrwhT8puXw+93BWWYXicVQb7TSfq6gmCLS0722dVos/DJXEzjW0jigxOEqXD
xuKMs/OU0LHeLK1rHhtb8Tws8bocfJbMzLV/ODHWdbpkpb6LycHxts48GDt+cvKUdFI9q4S0hcSa
0+dGxvmm5wlhdea0s+zYEKUbuAT8GeFsNdp9pxHnGVJOV97W7Ex1MGJbe5eNaX9kvly+w7ocfxDb
0lNuT0UcUFcZYD96/SwoyvYFzZWvFi+328goImGmbUm+27a1akmJUOkldaHAx5mTfimbIX5kFjiq
EE/OvMl7W9+jHp0vvtlEz7j18ve6nflOxKIQPpdqlR/fL5XGibXQ40mE7qATqNH5o/P62Z3574Tn
byY8NOZ9hI//hEX/acJzlxdv9BLe/nW+8/sX/T7fIW0cwBH9SoM+KrPof2F007FmlOM4LlvMavha
ZUu/Q7pNd/0vq893bW3/c8Bjmr+gcWLE6PBD1q/z/iNAt/1zd5eW+cruoKPPeHQFa/yxu9uNOY1H
R7QnNh61Ma1iR1jGgMhw8B7spEpq4oNijb24TxZ7C71Jas/JYGcfjPoNamGlEY1FAlYJvZOlXzO7
Jzm3xQ2ROWl2P5Co923sUvfVXpzqlIi4uBmmzCDkJcfQq5OFezJUxKKf++NmGLPqnDWtVr9WxEfc
jjMpnPtyFnuCAQHyLYnR7Mpx6vzXMUVXf/D0lSo28ER8HSclvfvZsF0o9Wlyzox6sLamM+KX9ePG
S9/GQUu+SsZX5aHualy2TS9z5zzYxGbEO60odSuUOpRchQkZtOt0wcvDbH1Hcb80F4IeeLuJ6jsQ
FfRsrQi9joOWcVvW7ZpWW60eV/YUI2JGvMmlW0YXz1giuaYZcT1bOgylnNbxiK9PGzmOriDxLBL6
+zQhOl62eZLakx7kVW8v6LmzOsrDUnYLHQ9HVlQaFRFEdLUG32JvQcXQohiwM+IqwtyhRiZwLm4M
zC2Bl8l6yT6WaJ57G+RjSVTmZkSiZbG1W2MMOkpF3YXQR+2oU4ze66D/ggX2WzCNVke/LqmOYAHG
PTIZ4zHXHJkG4MAX0sGq6UEUE5sCncU3t8ny7VRIggbzOYHr2Le70Svzc6cRqVP3Vnms60Hu82ps
B+BtJJ4VYyGPHkucKxPUtSV8S9NJ4jvbIEltTAq1Qb6eb3Alm0HmxDUiCj966Kgrv0SVNtBBjKDH
LtrY3AEpfc7rMn4w47a/n5LRfSiafHxNSppQsS+iU9ck6oH7od7NY52+FOSZEphTz1/yhPDXkKAg
oiFcI6JwTN2LT5bKS0LJdGB/0O40Fakh6JkG7ka3M8+RExV7zNTpshEuWMsXpvx2QGPDeW4dUT32
s8oJjIoSRMt21pqKyMrOVSGK0+VYdYbjUD325VbS+TxOaun2U4E9AI6UeeMvREQEorGnJ5LywOF6
xCjBjMq74oeYLOyKpkuhEsRYa7dUHpwpmaHed+niHrvJfspad9Nn0jIDy1TuWcwN9ELqz2JNG5Xj
ncQPdCMUsZzMlWUwZDOftSSq+iEpnOql61W1HyO3+XUyki8CiHFIK8k78UmTTNmYFmzwBrf5XKgH
yGbJqbJU9xQLc/kqzYXMFn9SxntG8/ZGWypc9G1rYoIhhmYHlOP7miRxoAnfbhOY0HyCbkZujSe/
6k5WfJnzJf1iTkNqh3br5V9atrXNlPOEOdqAgtsVxtbH8LBLyaOa6swJSy8t9llnzncVOpbTpHqf
uKk5z8guIZbtTgCE49AHfxFIuJ7eV1GmTkprVBfWZJRwF3NiQj6uaLMNGgxOrQXSPskmnCLAclyX
IXCJNwpjTQ8bu59OdBOrDTom48VyNfNu0LrndOkes0ZzP6Cw5kaggxQDYTkxrAyNZsmeXMZDNyUk
LcK6rCZwsp7jYxoffat3AYt2LY+G7B+hlpM31On1uyN1L2jIQL03I3/5lRq0awOhFVQy5dRQG8bW
c5xYdui0q1l2KtuZJE4icRkuy9fB1jYV3MyQkyGZrbkQC4z17sQpPX7rcd9+LyYK5H5szxznpq3t
TApovzS/GkQcH0xUxh5z/Wk+4/eDxpA7KPiHwcCKlFsJwIJWaTsYtCsOgBDDhzzrKQcbUso4mFKC
jX1KeVxEKedteh8Mhg06aNd6smh45PFkPo5D5P2aTyWVskwlpflnmywiS+xqabR66rGy3ySc2xva
9pyRSM5b2y/rCT8WVdQE5Jf1dBzIlMQbKZ5mofUXIjgl+SXS5Jxn2uRS9WlyrEtvTAP4TPQ8hVFf
+hQ7gD/ZdTjoCrW5V13F5MzHWIuQZSc9MP4s6o82FJL9QBPxrA1GGvpe471bhLb8qDXrg5RQg4id
sR/CuS1XXnW2bTlG8JBr+e2kEu/WN/P8jDvNyYJseU90ow1afR13KPVc692jahc99ASKryri0JBK
J9ml2Hzoqy/+Q0vW75bhekI/pp/6A32oSwFTdGfJNNp0VSe+EOpu7bPYJgCtdd8z7LDXlly/MGmL
+il2BStI0jWniV7jFuajXdzatSC6rq/G27rS41XviVLIKZ1hbwlRP3DnlpuKUOJ7JuXdR6t6TScw
RhSUPZb3gmrNOvEK540xNfg00Cs2QZHb5X0ZafauMOggimowQr0HYTn3enpGDOCiwKzq/SAV2Gqp
hlejg/VWeDXYEjf/NvTi12zlWRCKsJzHqYxl4ED6pwHXAibva3KBS7IZZlP1PwRI960EUfqY4evc
jpz1t+TX0zX3UHPSXSJfYhT9xdFdOP++2fIq8HbArzUB3i2QfwOL8RJ9lkQ7TvKG3nkS2tVEErNV
fGvVJHcYEPKP0gP9SN+Iz9XzviVe8b3L0/5oamz3uouPuLX5XWS7ALsRIxzGdNCP5KlZG2bhxs4Y
UnFeGi17h7Rjs3Z+wnFBEwLzLR4yGt8no8/SXTPAupEUJFtJ3vyBjEKIx4rKC0OHvc+NZLxJyxp9
ZqGa1aqmaRsdlRxi63rENN9X74M9cTJCrpvKWIQSSONhGk06g/btYk3NobJKopYRduxqYb+3evMg
JbwYbDZZCEN8zxKtBbPJeC215iAhCBiGwUKFUegkfOr1xW26B1dHp9i3THxLEINlTnshqa6eNpCm
VS/xDiWrF7QYnYjkILnQAsnbL0W8I6b01iw17Uq2wrQvHOkfrDmLN4tZPpBRCjk0TXZM65kN1FoV
OsX8AOlFbHK6aPt+aGo8NU0FJLGmvZYQulGN5sIi7Jp3GlK2gLXdfSLlMgUYEhHvaIvvwJnBjs8Z
mkWiAgIjbWw2sjxhPzAlblThv6fl3OKi4Pare+3gqLFCN0EmIqe9JBhthpq638ijKjv/kFWxRkdl
8U7lMD/g3v1mRe7zf89S1ZAO89+dpQRchL86S7EGoaL/+Sj129f8QyqnW7/oSGuRWaITE77N0ewf
Ujnh/ELQEONp0i0REBjox/6Rd7Tq5YCE6OD8kNfB0/vnccqyfjEd5n30m3QeW3Sy/8lximPdT5IC
W6eawJrA/1EGEh/7RxtKs1AJRNGc3LkNrZuwIEEVolBirJWNk88HFwUs0PE8TrI0SM3mNmbSHRZp
nHz0EWRoEqVLowk52LQkWC8teaE1lo/3pTMY2lUwjgOrbOZz3VIYfkkxL57rftE/MkYzfiAQPvG8
op2ZN6U2juYetmr9DFHJNY5964/jSZlpN912jVNtoSwQpT0bxH/ls5PfNoIYVCGjgTRb7Ywat0kD
nnNw8Fm1GJt25ignDfIgjISM7FER9jBjUfgOi07C6ltVzr4XJcYWTpCdhJaTpLfYDCZiBaR70HA6
Hse6pETr0krBjdb2Bt34TW34X6ZKYdfWCLwIyxgsO6mcS/ZF2X0TmhKiq2QuldDHgxa4iE4IqkMi
LjeyLghyDhg32WCRKwPcLL4YckS1iFYSDUyLq6wvUtynRmqfWP76+55waqpIjuvvXJH5Ju/9LOqe
cGAvx6GziLu5cTs64VvE4STFT45q9p3XJMXWQEt7W0MZTq0CQfGMF7naOQsceBFOLIGDecBdTYKH
Cvu8GaV7s8Ca7fwlFPQ9DbWdklwyLgzQfBNJdxQlo+aR4A/cww7MKwGEIz+CqHLdZtPghX8d4Uxc
e44V9wUifvUBmLbJfviMcH6gyiYI9GJwVizFI2dNsXOG1OWI2riR+7XhTGYxq4RaO8U5ERWVpDvN
oSVCbV4QoJRafmWC98ofKAPQtnBSWTG60x0O7THgYE5hU6icuNwmx6JhCExAWV5vibEh/DEF8kwC
8Z1IG3UdmP6lm0griMj0O7J2SWKMT543uBaCY642ShIvOuiVTvBeQQ19xOzR7Yga799qoyneDeCT
Jgz23rEDBqBJMHgkjAYxynSTesAXp94cJg42cXEi3z0TRCPLb0lmjQzAa8u+X/3XNpD5JsY6aOlU
yla5K5Wt7UcTxLvLj7stHLMh41Woh6oeBBL2nCwy1BMuebfeJJlG6KQKirid6ML3IzoApzqOk25f
0iHKDOYihXV2vGw5VdGiB3Ar6M/J5I3XmO08vRQ7WcQXJ6GpsJGWc4a22eMzzKNvSZf4eFGXcd8Q
ELVFuFedJNP+56xfGEW69sN6Z99FZPJuXN0EId+K2yVz2Z3TZgg9EybwmrhAUonZ6D9qnPV3tZ3H
X+MmXW661sKEOubFoS+Q18ypE++zbMz3UUpIfNQ2tI0nLLeN0/mPsYX0wjE9YxWEvCyGTtJh1oLc
jJxzvoz2uUlbDRp1P32x25qTEA3k6axS03gFQAxHUs5LHYNl0c0rDSo0PQxdf2iulzAe4Wrs1mHx
UQ7FO7IkP+xSnDkbjYaQH+SjYz02JnUySTZj/W55c/xkZxZE5jrv7F+HkrlU5fc936PRjhyKjNAk
YgS1zVgcJ92pT7lqS0BSWbaNRvreZhV7B2Wj8KE2ZTuXjsp2gx2TNuLKIb0RfiKfhgSnccH1eepV
+8BtXV+J4jqjqNBCO4/8g8a5mzAas3VPHk0LP8AK5X1AuU/u/cJLyZWrqw831X0yCmbg4U1J244Y
V0sPZl0Q5ZpdB5rpx9kc1Sbn7n4UWt2UgZhm4+BLMwqnYXn2dAJGZmVTG7uIsy5ZMbKyc7T5xokN
/1EitY2aAFhuFGXuq40Kb2MSMnolojFF5thNdCxwNdlmVt8aNDmY2bvqXVPVuB0Nc/gR5wwFc7sl
dqdIenK3Dc511VLeLSL170ZSB+5n4Mq7dRZ2b3Rdc4OHWH90RbfkYd8CRdrVdR9vATLrb16DK90C
B3clMLXmvDNxJkkySTkrhvgHsVQ6MjJy6k1jWDSAWJ2/XVhywmSYRyfw4oR5PmqCozeRDeB6o3Nr
tEuMXEczd1YsjOe49Ruo2HZyqkn1um+hfm8YQo5cWT+Zv5MEMDzi8W6zkH5asulhDbdBIlauumoR
1InROC4kO8nQMtrvZZmaW6FqnzGPUd8C2shCzWy781LV00NB8AbWEv+2HeFBBO5MENbRhC1/m+ii
3Qijzb4V/YjqAwXGrdt486M+CcLBNCfxr5bPzGL0BnWsVUT/rI6sNbkg1e+6scm/lH7dfok9WmiV
LCIEXFF6IxUs72TylmfREdnBgTDbEwI0k4VFF1DHnpbQ3mr1mlaeoQ/HqliI84hd+WzhOCeO2uqr
jZbaFMi2VW/Rsun3be/G5tb1ovpUwW0dQorymfwn5Jlh2tEg8TCicx0HZg3KtQN7TJz9rMoxCbM2
Wk4iFc67wffXwjqq0nsixafQyXT/y7zY/UG3FjZ6r0J+GjDWTncOYLOzy9juKXJHDlGa3aGYiiMv
tUjGUGfZAozvG+z/vyl8/zto+LviWIdI/JfF8RtJ8G8VSvXvn8X28eN//wcs9PpFv1fHrk0F7K6M
QSS0SEB1JLb/CAP1f6E2ZqYM5W1FRjFQ+Mecwf8FWCDiFVwXuMChIv6zOGYEgS0Vpz7cHsvFWGn+
J8Xxz/pegIusixCXPApxiKz4Vn5W23JrZR3qQjI0Y2EvQTRa1Rk04PxcCkVzP7b/LlFz/Yb/r4P9
/IGIYD3Mj7zyP8OJBthhg7Y480GprHvQqYdDx5n+Tor/sxXg86eQ7bBi0PHiQPX4g4h4APo2tnai
Djzb6X4y2GXymvZp6lrNVtemIhA9tBSrzbRrj6Xkt7PkT7m5/+odsf0/HDm4rhBvDLQulmfwD38k
Kkg5E5yMSP9QF06hdgrk6Q4jDal6zCPOykg6RGbEW+yJ1CgpaSMzQoPXpJhue+R+j7VnC4aWkTfD
X6DiCGJBuo23TPmO/Y4/S5AQ6gez0FAzqiYjMtuOeuKSSW+YfwCpyK9m5uWbhT3mQHdybag77QkY
VPuVYLp5H40lAocmFjPwjBabHGYedznoLQYNrE/NpaOafyI1U90PJrGjk9M3b8iIUp3IkHH+kTB6
2o1VMb4Uspr3faaqc0RbNCTkyaP0ro3qnEQ6JKUUH4SIdb5wUgisepKf0XA50dUfGXVsxr5BP7H6
GcowFijCwwgfn7k34pG3qbs9MagkHT3NNWN2V1Hfsp9WED58eMUFJzVq67R7qIsROepIQzrMBtcL
egfI7MIkF6ZFueqK0+6US6N96EvCs6G7qj0VXXFsIdZuhTmML5leji9ttjiPfDrGdgFVsK0MpCyU
MO37XE88Dy7G2XSqZqZtUf0qEZg3QYt17+CsSa3uRMS1OVSoyISWHto2mX/Qvp6f9Y4vmfWu/+KQ
9XGOFCoC4p/QTBULhtdhqs6qRl5QlvhiNwi1rIwTJUEwjJgoa3OMytu+QUAwVaOxrVsjvzZsg7iA
YjIfjLp7tyL+Maa9bNI0BWNz0BRQvsqS7bvqeZzpEs17J5XFsfb4cGcXkYSSGYq13iQrYKs7fXFs
eg/b4mLnRBRqaEZElF+ZXzMI9JL2YsHSDQs/Hr/n+qwHFZltYFh0nUVD1N9S1Y4vkLOWW7+lNGzM
ZN43JTZIoXjHPqqxS5SvD7vW2ndarI9I0XkvHAYRsPlUqiPJNGUwJtX4XeTpvJ9Tw7qLLT6JCA5x
YFXNenw2LVSOjeS65gTRu4Vvh4oYj2wzKMLkSemJoqujR+0747zltpqS+dlAlLSvSLLaEA+Q7+h4
DR965oinlGjtTbLGAgmNa9vHfI6ZXC/1eosWlRq/zx3vfiEyJw7ahU/CQslGj5b7v1s1v0XsRqei
z18nDHmnJO3Ku9j7oUufbnuqlU4Ca6E0jklvf9NBXX2lCyFfYoN7MzAwle0NArY2Fi1P2lnj98Fy
m0uT2dyUnESRSfNBkc037KLWau6a0rTu/GGy7+SM9aJK++ZV2k79jfwj7laXpMXOiOpvJmeCmww1
96PyZo/RS0YCu1dN9VtMSDnEaHPWAr/z883nm/MSHgKGqNpVzU01bFSaLbcAf/ovDUSH68yxzAvg
+hShoPF/Ugg3Q2fS08NQG4xKGcalewL3uvemcBiU0OeULiE1XksrE+cKBzKkT3jT2svgkBFofMEI
IXLndayraXhPO2m9poT75PGBpmJlQexetGprogmSt3M7RcyRYlNaV+L9CHpDk/csyJcMa0di+xC2
YmDdLs6O+9DWgwG+ExW8QjAyyuoia99AF5r5JySx94Peaw+1Xlw1W17o15Q7L+GYt3RgSWxXmZfO
jh9xUFxK4nI2OriYQ2wsybE08ufetsSWUlJupTX/mnql3Fqj/MgTozxqVfw+SyuhMwRarBKyOdfM
w7eFzTgV1sbwgeKkxb7T36ihjXaA68VJLbm/ETPd68K1Y3iYcXqxFmu+1fxmnMOORDon805aTsM5
LdpqCRo/ao8gXAHea8oKieaxgzLNwduURfEjbpbBo9Cu3P9j77yW40ayNPxE6IA3ERt7Ud6QLJKS
KIo3CEotwgMJlzBPv1+WZjbE4iwZ6uu96ZmeHjUKJjPP+c9vyOe1EZjY5f1UesnaLLTgmKJuuIbI
ORB+xIIlPdA4JhORB33gR/sZh6alaUigc+jzu8Ijo050ls/sjWmssHyWZanScnU8r5l168fBSYId
SPcn+GDBBp+O9sooAws0hmf/AzBncIHWAg0T7Jl3iIa9kztTJN7GNYankijqq74182Vp6j124IGB
4U5AJeuELqOCsP1hMfZjyh1x5nGA+xtCyZhfmXiEp6Vb3yMWNRZGl7UbDIChBsQZgF7gj0++I0H2
rGw8lqNKqcmz7BuBN5W3dEd32gaJTIal5zJJCxwfo1JpW1SIVn1HdeYz0kHdthfsr/pqYhOBFZQJ
E/CGdXVt5604DnNILwdrZM84rl1ZccyqasFfsK8t8e5Q0zHnQFc/fpkHK102KgYTP7PdkK/gP1cH
o3HnZ5Hrzp40ufmzSEUFlNcGu3F2gn3Rh9NtklnzSoZ9fcgKYS9dMyc4yM3kIgc0Wre2Zd95LW5F
ilLfL6KGUD1d+NAbJXZdkNgXg2NNK7h66aPnRiQu6tOwsUOYf30gtU1NIC6e68VdbjBGbRN92CeJ
NTKilnIVaVHwQGCzsQVPM9aoUGLFCgjXwRDa1xUmMpBBB+2+6Eaf2eM8HSa/IS0NMJfI3Nptip+w
lm9IsvCuaNFMd2lD8I4WORbE+L3G4JntbOwFxl0MR2K3OeZzaH3rwVUgQTgDM2rYWu0xnqIM2rWR
6j8FoVT5ysbidlwpQvx+rutgKQqt2fZG7nwDU0sSPEWS9MruovZHYaWufm20Nvoo4Ecjcr4xA9YJ
38lacMeqxNCUDj3beLEjv1cQuhkMDaouEPUd6U35ysXtvFr7skiO2qgs4FFbph6fXxHviWJoroK6
rexlM+JBs2BClJB15zOyTJPKOU0mY9s5LsV3U/hau2zElKl3oy/OJVKaWpxDWHSSfN2WV2hwHDZn
0f3tJ+EgsN3CjWGDsooDByP56QVLBh8rOi28R4Wk1kBGmeCFughhkfcURHFSLOtYOCfgP+0ekAO9
ikysGDg7yWCwoVNdFhR5NLeApt9H0WOUFuPbSX4kpzMO+/XhV/FVJ/A1yR1EHkEWvI8MLeb+jEIZ
k4zTZK4pQ91PY1ZTlqmCkYxUaWerNDbzveW55VVOiOjO1tthVUCDX3RNyjwftiexjbHTcrjDqtfu
S0bDD4lpRaeooNIoHVfcRPP5VwT1o6WphNywrtWmPBfTS5dSkyQBAqp9UNfGLdtg+bclXAwVtIiU
rZYy8eBGiphaNPwcFV+6jQ2tfwAN4N0Z0H7LpV400zYq3OmIXpD77+WwiiLO8opi6xuW5cWynVT5
SxDNN68b8z0DXJ28GwQtfjFOLz64+3acw2pdpsBRRjLABpkc8N4FvOWc/KGgvvutkfwPAvQLja9q
YgzXwF+VfgmLR3ag170Zw4WsipTGL9LM+hACgaly2CuXNbobwp1VeW/V/grcQzy1kL1X5VDysPvO
+aihMV6L8X/9FvVL4EkY/JxLbXUPE7gQWEzv7ITKf+nOvXPyUOKto44Y48mmIIwDnmyHZgAZHQ7+
aeuQWdlVTxEEoXtyPGsAYzkdy0HUj2j17JNMzPHLQMX9kbaW5viixzSwSFAZNMos4U0gFUYgmSc1
q91Bd9IXsi3dT5NgoelGGp+0nq+Oo4gPDLwKWUEHGqpzTh3QE1TPqaBu9hhKXL//Ns8t5+vG13Kg
cWEVhm2Yzbzr9duMSKAzg4ToKJRdNcqyAN1C6/f1FYoKuW2aPl6xNc9rOMQcPIiD60dYd8nWi9Uy
xTz4Ph3s+kA6x7zrUbz8LZLcu/MRbayDrp53odZUMBsU4eT9X44tz5vnySTOB7zADMFSPoSvf7oD
gVDkcGN2IzLO5QQABcmiCKZNNY3sTgkm/0FseS/SnOQOkh7EPcN89lPBCAl8LHEolzRniFY9IQ/X
sjEZoih+eTJb2RF9uvVkYhs+kkoEZHwkDtUHwTWylW4nxIWPLOiCrWQHedE56UZM/uBYUK/mKNQo
IOcNc6rpiBXqsGpqogAqtcOAg2v3aD3dT5rjTS+FH+lkk5W2rUGZU4R22Fv7dqjyfd+zgcUoE2mk
fRiN8Nz4P822+kIaBn/Mr1StPpZzfVcSAcCeQmIjVBwK+qDAocfWEzyVrEwwjArFTQah8yrta2pQ
A8ghQtn7EM1aBEPHMfOnxoLgeEAD4smrOhwiHlKSAOXBpx/XTpTF+rIXVpgTBWqlPem3DiYxrb3i
hkrzAaDTWLS1Reqs5zLc32eUNKtwVv9DSEEfrvQW369lmOAdLrFY9s0jZnktQZTWKDiNqekbPU7L
FQwf7hiPi2o9sgnHkBso5b2RJHWNwf2SdlonIItGpPXt9qtOiu2SuFJn2ToaQctFILB/b2jc/NgW
36e0zzZNAlW/l1RXejbwRc4dDUVcuv1Dl+RPXkP/OI+Q8RHPWMmqmRJJU8mzC1Qq5gGvCok3cKzd
N6kJN5+D4y6zZLKFN8Cm5ztdvu8cv3pGl1M925NBbWjmJvyDkfdpdX5zSyfqX02wexYY8RDpmpft
17KglxlHMtx15MhPnertyjgAFi86JNf2nI/oQXMoJ8YcFXtCvelaSs9aUDt5d4XV9A+60ZtrDDmq
Z6dFB0WW03QUBt0z/J+ZEwCXkvarmQIo1XUubjovIdUztNlNurCED+N3dEahbZPNWDkza6TV+9Jg
tsg/7PS5/lGVOJz4xaxgXupNJ7HnHZaM9aEWNaiciTfbYgzUERojXNs4kwcAVJj14zB5/pWB5uyp
FWjKIqT5h2Tyyis34sFhXzdtS505d+WX8oHhD+39MCVbXyFAmN6JmyIDH/IS2mT87eYXn1U6rxN/
RnvgFrdyhHuIxwjttu5EJ6O0SUYeYswObf6lJWj+3flXjwhODQLI0ZkvK1RYV5M15HtDLdVR7e96
BllFAJY8OfXYb8g/TkmG1Qdz3cMZ/oKkXK1znQY+Hu36Ti8b3kyVUoqcz2JRRorEFpkMhjEojlXR
C65juTwqBUpUuTcd58idrkcJunb+DM0RCIbPu9Z3Y69N13YE4mG1U313RnxKi8+nGLwcXS/ICens
+Z4M8mSX2xRUOVrpqz508fpU8IAWaTwGHP69JYAjj14BeXPiT5tMAAgNcfzS+PN0PbPcyiWaP4qR
YQQL8yPQK12M2X0t7LGAkpMxyiIgBlN0xIUM0QDnyo5XHA16vh9n7gixOiS8aGYJ4s8JBBe6MfBf
pjtL0SvtWconWALcDeuS8eWSUEeHUHrX+UTBo8O0c2X7lSEtiCBZ8PXjbNkAZU431D9InTTXrd5N
X0pSlBeh2aDSUeAK4Uhsa3T04eGM1BCOpy98Sg0EcXPCv6kwAXvqmS3OMrj8Gb85H5JjBnZbVmiZ
NV37ieBclcuexuvLC4qlusWr99enmQBdChtoqKyM8F438vJKVKaicOHN4Hdt/VgZYGhGG4Gp4QRf
Xg1IoE/SptNaRnrH5q6hm0brXD2NEcVOoyNsGTz2WWaiPMLYqZsfemnxQrKsN4heKoByXMrzLmVN
q++5btQ2TAZOe8zbHEQySDxqXiadmAvAWD9iFGF8jhXqTV2iTgEatCfEXgX7RN/+3ddh9RwbYXTy
IMFvjEZ9PyjVCbYGh8xdbidU6Ne5vPURr6FzKbP7YpCgSDbHpAtr9vP5bDCYgR56hnInjy0f3AkQ
VWqOffIizeGoGJAD1QFlSI1G+PPQTHIZFDb4WUUlbNMOL8+iSOESdZ9AoN+T5pjvp1wvr2arL68c
kyK2UO8gpjz81rYYPm+aGeFdMTCYIqVTPkwDZbLIwOf0Kjc/a1BZtiH72GPV+uIbaSzhAfzCXZ4h
QdkBWvqmCA9RySQxHSk/W3YTeDEaPM7IH/lCqpHipKPZKVjYRBRboKBVzqKYdFk95aYGQD2AGVtJ
SKvQUThb5GeuTMDlNYc9H895mx3h8m9BjqZjU9nRV7r6iSG6Wah+ArL4YUTwc9sA2nwRiJh22jwA
WchW8jB1tjdsAlpUXhanlisFPZ7Ft6bp4f04gJeZ+Vgke2TL9WEQOSCi2ipxIzHXTWZlJ/iPGa8S
6oKMkNVadcD5EAOZsCYb0GnyPaZfTFem0/1PrwzHLYK/fFFS4FnLBBsIRK6V+N4WqEgXNRS8PWpL
mhiRxCfTK5+kdHhqM4zlvenHLBWZ8Qy6XKcbkkP9SFWS2ot+nAhHR+gWULcgnL8ZNPgMi6GmnKiq
kApyktNK9rzwySeKJTOB1M9/e16YU5FyxGjYRP1wGKvfCw6VfTl34+1oatOmgOq0rYaKBZ1QVUae
MhLAti462QJKOzTtZL4WOE89WoM3bYjOeOntuXLXcUsDewaKvVY82Sad6aCqgGmsacmEOfdbgATu
eNh7GHrset/+NjdRvJrVJKYDUFn32H5AX656/9CF3b8ss/9/VPnhqNKxaYT+b03U9XPbPv+I+/Zn
17Wv55XnP/mveaUb/IUpp2vAtQLtQorEBO/f80rrLwf1k+NgG8uo8Gxx9282n3meSpJm6TmMP6HZ
/e/A0jb+Mi1lyUwT67ILMQD97/96NUprL/7+1WjtohdBaUi0mIfVFOcCv+6iKQ6sCY6A0MQOscFL
TKm/JcAd1raPiPS3p3P7qzX76EpYYtiWjvscMqyLK+Ul0YeqXN1BiIYMoosnUVbjYgjjfvnnV+Ia
WB7ZdIh4Q73ur6JOQyUsMkH4a9Yvw14/tbJIF249P/zxhQASCGhVtps613p9IYkDZVA1s9hNrOcs
z15CLXlJ+c9/chnlwohN4tvhJ0mIJCo6o6AnVY4bPsPFltNkmY3JP3h0fKt4bZI1xwj9MgIjEnph
VzF3JMOiuRr1nvKjws+rKdMPbsp9++Eh71Pxz7gBum9IpJ7EraYL4HLHw5Axl5vup2h8MDQERxLB
8vtP8BJu4Sv3MUZFg0jCToDhyusXpRlOxdqsxA6oEZCPo2SX+qi/Ky151n3QqsSGhWfgYPHnnyIJ
HypW92wWfLm83KaiGwa93AE9VJ/6prYWDrLAB9JgrQ/Wl/rYfgdEzvcIJMKuoGjD3sWMfu7TfkpA
lchlw0amYE66Tk09/PT+k1Rr572rKGzjNz99xbCQGkO9nYaJ2NFsxgdZDOWhbP7Zo/vtfi72iyEr
YrQyXCnO+2kF7e0ZOj0prR8vL/3tTZHrhC0m2ceBTULnxedRhYXjF/DZcJo1q5XQJT5Kk+Bsn+1i
WgeM3VdG0BibGubJDm18tTq7VeHEUx7gRRBsMtB/rH0yvpYNg7gfZxjZS0NrjxUopEkve5lIX95H
syGvhQdnEUGpsheBWAXgyf9lisNiTZtvMh63nJ0HC/BuagLza+aZyFPDNHySBQXKAONzF3oz84qp
DLZDyveceaMbAbj2DLgB3UAwa2rLriOerc/yco0Bcvmp01Ib87B5+FGH7PIGqtWDdA2uktqI//1W
pssYjmO1xvNG/362NUxafs9Z616E3HSG+8OmQtdxYpCHigEtKBbnFo57C6PPgxEYuwu2qJrEptaZ
hqU1iDrSWW1Z6NzdXLBxFanXIeAuTQgUbC7YsUEFdTkCSqASZLkCJp7ESPZgF5SRhBpVR0Pv8EAv
KHf8ABs/L9fNr1EsneMYGelT5Ff5gzuAKNWtJb7VbmF+Dbl3sfAGsBFR2P3Mb5JKTOqJoINvObHW
R9emn9Xo5R7awXeOFN2oN7Skewp5NMc4rcXJ7dMX3eCd9qlrfkWO9zK2Q/ipc+cKrqb69chljxNS
S7Aayk28KoIgj29hOmOZNFIgsqN3S6ghmJFEubWgDEioQc2+PCQRhgULu2dOGVkiOCECLV9cDScE
o8Il3MVCpWQyOYDWnz/7vI3sw6wjIEPMgjgy4SGQz5IuZzuelkUtos/+bKoW3Uuyp2DG6KBAW7cK
nVgZGXWympfV3Lj5Fi2LLq4NcKVg5cahfIxDgQ0QA0skbGWV4SPhghhcaVUyf8XTyPnMdKd4MTFs
OHCP07pk6rqAA1Xv7BTTnMpk9m+VFd8PAj8nWTbQYzKSvWJZbfoRULEhWg+fApNX0IUYlS5GU0TV
QovwPIE5EDxAzWTZ2fqsLdE+QbOcAp9uR8h+4WA1Fj+Q8RbJLRKf9DnA5H4TlKwjMpXh9CSBRFUj
MaJBMi0fZ6ieW+waOkJwtMZMNqnAFWM9Q96pF00bQYLGmMX4PgeKMzyztlDlYeGK2Lf9Ir0Oh8/U
drCny9lDAcIgawPXHiCjJQwBh0RbGhlvwomj7KmOzPIwhlEJgNqay6xJX2hAAng7rnXghxgbIyqm
lTa19CMx9IWbKAsYEkd5sE013hB6voy/sKvFPh04Nkbhp1Q2kKvR58Y/SxE4O3zpwNNcZeVgG/2j
aCe5JR0HJnvQ8yHMg18eBjt5aaEhLWqtYwZp5FskYT+7vvFWcTt+wnoNeoH83sdTcijw01j3ISJT
jkLvLu5ZlAybxzUQgryWHSzXKGOdE2sWIpLzsq8+FN2jHoybYqY/xwANvnYB2zpbMCREMd3lfNRn
x5A4h1SCI0xwsigqGdOx6nGrpa3C5QqcOJ3Wc8PuhgmU3Brq3BU2920W6XPSav7JJ9PsGY8J/86S
eP5UkGU+p3ZoHcaeL4rc6vCpV74fOoZ3K4naa+202FYtCr8OyAHshx+t1qCOjFr2nNjO/DvDRV1q
6/mz47BRnm1AXRwm7uZkpDdummmFHyNgmGP1/l0IRxv0r2cnO1dafdDU21wv+lU6pWxiZl+t3IFL
NwBzu6T1O8b8xvAjJrVGlIiQo6DV+YIhOjVJfrJEV23iwfJ5CYU4tbWqqyuzOuaG4GOi80RvXhg2
UTo8HXyRwBJcgJbzrgtJ7VuXITzRB3Yrqb4RR8cLMQs7iNX4rG7kROyLN1BJLDStc25QTG5aBi2Y
2TTm0rEw4Ks7PD3kjDoGOlFwmr2whHrtNViaoafsecPKCxMDmIjT4LMUUbj0UTUewrkv7tqevUeL
2D2GgEWfyYJnHlT9xkpJ+IlKmdxYoal/D4y+OwK1UI9W/cnPWkj6ri63KQYv2wJfhWscx09WYslH
DdL9aRrj7jpM56+Jbg3QV6Ch+RO0eHs2nN0cJDNwcl2chNagYs++eXVTrBjAvlRRGC3tLvnCen5o
JDpPk+DbdRwVNYJXi9yoCQ4Ex2K0ZXP/rjlVvzA9Dj0VirDXkjh/qEt23qZkx9ELH8KSbggVSwjo
8muTde2W/AjewYbea1hk7gj3xicISSIJ73cEZtjNFrB7YQLFDosOVQ0qnjxnM0tp8mo+kTQolrDz
sn051HqAwN1TQVxNgcGirDE8yIWVFAxC606HnjGgBRWF+aUtzOIw1FZxqDA3EeDL0BWsvO1XPYZ8
Zg4MNlaee5wGcyxmDp+8Yf8rvCFEGjswqNGzFDGmncgiRhgbQNNfmEUo/QO0GiSBodvjM7ykFm96
d4Fg1HtppzRGEiCz4qdwINoYSeTtRzBsyIZT0CikxtEBHEf29clX3vvLrum629L1sKNI7T5AZu1H
KakWcWMzOe0NydTXaJ/8TM9gFI35pyG1EJ8LwwVooriG7CC8SR5wJs1WidC/236/E0gdmJBYoLkO
eQUmfn0rNg555zipdm3g8QkZzSsgqtvmtGWdmtaiSpkW97nf7cyaFNWxDp+z2MnWHnFea1ORwCqv
Nh5Jfhhves5oZgNRo69KLL60ZZBb8w3LNfoR5R6Mj8xoNSDoMaC01LR9Mjq6v0Ghxv5mu2zfNqal
iDA9G82MTYrNSnDDu4yJCLOayZEfuF6/jT2AQwwjGS2fw8hVmdu/qrDbeY7svtXzHcgU+405yOsu
6nUPSyXqhI7S8gZlawzlbaauyAKU5Cx459jhWJowS/uoUYNq/briV78HhICwVSK06adf/x4vMiPW
AL+nKYyHXgdDzNhTBy95LvP+Ppw45t5vMd50hgHaRlpDbF2px5HZv74gTBOniIASd7KmCMPBPeSA
4jguMWo5alha7t+/3tssKHVBz1FBMljXvEm2LBsKHNtFXMQSHtDilOzzCWpysYLM/dzhxr3O2ph6
EMXK7fnYGaqZ4LMYZ80NfD8NNwK8EAkSkNsRTfAHjZ31pj3h95GlCAtL8d7fNOViTAj4tvtsFxeF
fehlW7xUVs2aGrCN1ItFZFNs59hsYfeQGt0NPno0s5h/nAR6QZQTxTOlTHnwTdgNk0nn2SYCenA+
9c4RnTGugU3agOi3wbqTNfOCjon4LlLZ9tZI47q20d59wpfefkZuCG0m4C9bXzO8O7iTHMDhNOYP
Sk/3dD4VS8T2/nKYkXp/8CwM1cW+6j/Vs6CihGfvOpDKLj6OqIedyumV7Trl1uVo+Lh1I/lKg2U/
1omnEVovIKrBotk4DWzWqPnjxOjAUmnHEF55JXymF7+AvMLBJUApQfcENu5oEdaW9vDRNvAGseAq
ABWma6Hy9UgveL0IsI6QoVtWyc61KZ5dwqNJCHc7lEIBfYabVdYCzXlywwRMPr6/Hsy3z5gSBXaF
isUwlDnT62tPRmbLJh+IQGuHKGSEB0dKC8PgCTc659hWmKCeAg2/ttKeHrJgql804QxrZFFOtCQl
JCbMIWoarHDyHle2qBOUk3bW7Ki/GQZDGfu7DpG27jGmoHE9//r/x6s/wqsNQ7GI3sGrkx/EAT+/
ymihPFV/6F9QtW/+hbiDPRfpDAFNjmv9L1Qd6H/ZaAUCmEuov5GXoxD5N1Tt/4UJLOIMFzKLDpDM
v/DfQS3GX27g6OhTaHRZNJ7zJ1D1Zfg0yBaScxvuGykNiLgug46wZoHwm7fGsWTwibWqjApsIxsH
oADyRUlKYRVPRXWVZuQSUPKWxGQI8u0Y4gZYc3qJLE0EijqB2iNRl+48YUBl53Z6jEwM0BdQ4Vhb
ddmiI/ntSd++xb7Vivlt10Ikzw/2VSQaG4fDtvF6RfltP+Sk3zXHswesoVyOHcq0q0l6OoOoic74
/QtyML+5JFkI6swG13d5mxfHtpbk6Er7Kjq6bnBVdVjjL3PJ2bJNbSiliCBqrd4ZjQ6/cagD5Ny9
LT17F7hsPBsnio1qH3roZxYzdibwsN0QHMXs3PHWLxM46FVJFAcp7Bi5mkY3b+2wrI5pqyyMwXQ4
I4xM2dvUTY2XpTP2MESjoeRZn6Mi8pmjyDRm57krRdXixOtzqQA4Ilo3XqiaDifE4XpwNVAJlzdC
cY2TYr8hGHG6npQFZIPMpGbj5+htLEqhydYwJJ07vI8bHxxj6UUEBKwhe2AvD6iDNWZsY59ax5H5
2YDOgMuq13JvbQNp8eyUG7kDP2M0Ex83Uwf7WFMOmGK6lVnHpzEu+EXBhKExRU88fmmQRJGLWiMc
/2ymCDePZsVE4obEXE/buN7kikeT4XF86Bqstb2oxalWMz1H3s8NZr+alZvjV+Ebo/aEyJQnl7TK
nRZT+bHaNwJ50FI2GX8I+w8unQvlhyr6jF9nppITfJyRky40PU1jRdYBUazwtYabCmc7WaYZVkMp
W/hDP9HzyL7hj8OBoKGqE/cuBmSal3pb85B+WbW7NqOuxxhVjNjZM0EnCC4z3MedxOKxkP4BjjE6
sOM+oZDmtSI1NY0jGYWYls7qlXjq4QTYBfP+VNxEUGsqHifvNG85Szlcx5jc3Wk4P4wLALJxpxih
PjSfxOjWbTOxCHPkDDQYZH97q0qa+RotR4QTd20oLvM4fYYl2d1w+tCbFWkIg2YmDfU5SjvnesIe
+kGTnnEzSJHfWlYWPeOklOwAjm0fX+nSey6jTH4VFiE2EJT4ZOMBhqUcZOcj/lU1fYHr8IRhn+vA
H8My80Ejpri7+2U17UiPz0Y2yk8Yg2m3Oend6BB6h79tSUijMm3GtQyn5NkCNbA18weILe8OGwx7
eJkw3xbf+K9F+iLGgVSbAifk1FXe5VWkrO+Z1/dLOmeMn0z15vNMQwqshQPvFhIYBsmzRxYBT4bF
5aUlizIT1RBuWl0T7ePZG51qnoWgzR4PODGF6W7PBq8O6guxCDH320UyBbM8G8AzvKh3uH9jPmGV
KpPBq3quAkiG2a3BasOqfUx5Ll6gSMG9cq4q48xsPmfzrGkPWu/N9VVnNlpzO43w2jc57cnwZS5o
I78kNsY69yjZITtCMccXUOITO0tVRM5TwbOkp+RZjvpA2RkEEQ+CGRQ2+GjjR6qGkNUjaqSJy/OH
nI0aL66Cl9+sXKkWRddAdMDSC4ofmzl5WkmvodpiIBS7j2Pu9+YpDSGjQB4ysuqHZw3GTYzFARa1
uXJX1vADHndeGDXpU2M0EAgXTo/IxAr9LvvasEMYMbKc2WlOVVGWLvZhGGoRVZFHWM2bGeGeBAro
6aGtPd55pyJc0m62xq9+H9bZT8crTSyy7KnGrLrQpWmeCs6fuYaFAAdwH+LYXcB6rlxd38emBUaA
tQn4vkawODKwGT5KEvk3paUHj47sQ2BcvDBIqB+WRlH1XxDyaWtYtzGekKLFSiSK91YehGj0Qgzi
ioToT8My8EaMvcLZgfy4KtA7rbUEGJ1Wc2MDAJQpc4gpLNlkqr0Qvv7QYoq4tAr9SQPqWXQlZJJs
KrtFEg+jvzMyM/qet6H3c4wsrO6Npjx1uXvVY/k2rbO8Ge/cyoueHEuW64JDakXZZ90zdCufDDsu
NiZOXeHSmwtnoXdeg0X6lC09kdGdmHOWX2Poln8x09bDiK3tNjPWSAsyE0hKb6DUMXQSJ5nPxZUD
wrHuYZ7dsa2LJ8xq40/Szm8HTx/TbVO39qaekKrr1J1bmVTJJyzY8y9DYbfRpulKRAMcYKs8q+dD
rgVEOVjgFGQWlYqYBnqTSKv6zKEjHkunEPEKf5USqwq9+hq7rnq0BWxC33UQibteP94Id7QwV5LF
Kgq99iVpvGaFT4m9M+c02gwwLG+cqPXsVaw75YQUgHJg1ZLLAiBbVFs/ryc15bKqvReP5iZyCOAK
K7HVCZhcNdzjIwQr0Cc0be6+pP+S66nw+pu6s8NPgYjdLZEc2cbRyJ/Fx3H2Sbd03Rst7uojG/aE
R0k57QfNCIhozYb11DbNsoMOu6z7KYU/17qfZSLnv3U9T4+kRmG/gcFL/sFI9gJWoCTyIOIzdVU9
vkXv/bokqqvC8tMc+tPYYWSekUGw1AeVnGFrQMIIU6pjyCrfvV8XXQxJz1dVxrJIs1V24OU81g7n
2IsHJzjgJUechJ2wMYiOvIE/m/uer4PUwKVcNpGb6xfVl4wrt2+DKDzY4OTsqXrDnq1Yqc6o3LHf
v6kLfOB8MTXy5XEaMEMuEwwN1rAWUQQezlaDlWIPnvkBWtIH6/cv9baQBSOB2EotrpP6ejlIr6PA
ExruHQfLnYybUrHSHKKdQQKxq289kLc/vp6BNTDxfQj9kXJfDLUNv2LZ5oVzmMc4fPh1BJUxBrbY
26mpyq88oPevedF68zi5ORVTjd6dl3dZrE9FZHdB09kHOJ9UVx5MTNIuAnpVqNGgqsCC/Ckie0iU
wks/5fh4/we8/UgZBDo8Z51AbtPRL266Ku1aH3NY7f2vRA+IbaOBV/s/uAqJsYGL1zLuARcLMCcG
o8Q+xz3gktEQ3QBZ0fM/TGj+T/dCQ4klmeJdvMFr3M4ya0fjXs7MCzdhggQB9R98JjhOWzgg0O0o
O4TXm0lWMx0WyMUOZgidNmli1tyvbMtzKEknRjl/0NK93b/Y09nDuC2bIOPLRVcmMpwGQnfwjg/d
RwPqKeNZSSnS5+CFJAMo38BzBs37r+3tYscXDsqMwd3isXx5qwFwvz4Lx0R9z+oOK/bJzoUwM6dw
rN+/1H+4RT4OqE3U4ERdX26WHspaLlWY8EMVI7HAs37Gv/BbbisAXHVwo/pq3r/of7o/fJN8iG0O
EN8lTUzCWrdINDMOuQuNpSxgTeS6H29pdHip71/rIjWQkQyiMCRYtm17gee/XWlq7KqznzCtbaGU
pkbhDAvH0/N7IefmpkLQz/BkIidpHKjrmP1N7Y2sUXBuACFtmouKgSUag7/JtCeawJ9L5v+4aon8
g8fyduNFVmJ5ii8Fg8m4pJqVmGaT3YV82yRgCVpsCAk5HTXOS5mC5i3SgLL+g6fzdu1CMmRVKSgS
ntslDhhh32SSIcYn7mvUuqOvIrQ6NJ1/+43BkRmLUH3vaWLc1H1ef4OIOxsrSyVo1q1JlmId9WSt
UiXBVEVfEv/x4cBwAOYkPDWLd3fGMX/jIuk1nhnSZ9UXs0/RrTvpkxExrG9zq0xg9uLv+f4TefNt
QipUqwEoh08UcfjrbaZOWlX0T/NB2mRItGh4UiLFyJzgZKcb//OLgRtZAN0BW83lKQCbI9AjzPsO
Y0QYR1qi/keLRJfj6IIu6f2LvXnV3JnvA9PpuOOwnSk06bdHWWSaIdpQnw5uiAcS5WvHl8VCpEt8
/0LmhfgNKizbpSoe4DNypF9WRjkezaMrvIEKoonbW50erl9qPsGDX0KNuK+jSCVIiB0hY4iHmMFf
LjyrAUtWx2BVjwQOZeAEGoaThNMYSGtmjxH2OZgyAPUilyVX6MdQZzTHA9Or265Eal18sHm8/RjI
FQ6Yy3CuQf68LIWSEjcIr2jbg6kCSwaGRke0PMk20sk0fP+hvVn8rmPwDdiMAoD03gyoEIGanRwR
ODTQiRENnGNdVPSZZo7V0S7HD/HDixoIzJ/90GTpMwSAgHz5lvBUs4y6ceyDW4/2T9c15aGxw+Dh
DIi4XguqU8+586UaR/ODRWZefiK2ImlC1rS4shp6Kf/T3z9GO4fjANUmPRh4XhQkcKakYmHtg0rW
ws5+xGAbOWOGK3HFvPnmHK5VWk2U7MxugsxxzrnT+wIUcc4UXlM3nmoseozkF2edQFO4bYre3Uhu
vW7SSv5NQ+LsAihJTKoz38I0GuPCB9KhOO40DoPt1DWGOPzKwENfMd46wwg01obMj4/4fVMLJrWM
vJUfMYW+dnQV/qAbWXE3gDbcNG6nYViXuLfVZGg4FHsl82XZ4UShexgkXAFL6+Wy9Zw+WMR2I4jQ
tfGR8HIxI8Gc6pkGek4OKPuMJbIfBw+z3ohr/Dn6OiHWdYHgElMSa04VqzonEHNG+Gjkxt9D4xOl
l2qoAJcBaX+AodgBxLdyGvnvnlZDZ3MrIEpYQ0EY71yZ0RWV9cw/nWvCZ87Fp8ywl98EuaprauGi
ZymJx3sBLccCIjMiRW2dmjE4m3uO92Kci/gWohLRxVlUy+6uhf9TrGAUsboroxDZfTXDaCGnrDPq
DRNhsolUdDAJWlV2Dw+B2GXG4DMIb+rMPy3cPe3rpjYUFDXkvGYEbvzBc6Ktg1B7/qS8Xf+HvTNb
jttIs/CrzAvAgcSOW6B2skgWd+oGQVESlsSa2PH080G2u2V5xu6+94XD7g6JxaoCkP9yzndY1RqZ
dT38mvVXQ6CA/AwDdufUuDDBDc5MrkAiMwj3ipngMvSL/EQg5RGisNEsj82U9drDVKW8dCMXTi1f
RzkAmS83W+O2HAe7uxepRu6r5HJJ7uhX8ekR5ApwAAWhdRwG1boAMomQDJe6xCj3Pe7JXmKuoLIc
aCQMd0xdInQjMR4TrG0R56pAUVOpnJkWaMJ22U85PSysZ58pIwKAST2K0iZz0EttLrAyQV59o6WK
s+F7HcDMnqsP2x6jBhLBmJthhsfIGzEIIRV2mavpGzDo6A5TLsrW7yM4O+/5ZcxkEo9WZtjvaZQk
0bbtW3TZv95Wzqra01dvDcGfmfde2umaQGaThyUmkbAF5VRsQqNDWxEqx+YqarzVg0Q6IJ+r0a4z
czNr+8+Ik8dhN6GNvPt1NSO8NdXTXAuJ2KK28yqC7wuRrZNYxXg+qNfMJwy0TOC/H3+u0zNkTJhd
ude2yz4ikHoKDhPnPhlNSI24TYtaY9OQzxYfrAV+zdxlvhGnl7Zs+EWEzuxkV+dGe18uopk+Eatu
aqBAXFvKe6/yp/5sT7l4dLKsJCkF+Nb8lVRVLln04oZ1mUVN4GAyUxuTLCFGt+A8Zg2QVEHCuIJr
xWKbgzLU6kz3hcJcdmypVQfUIMjToYarEkXoNkIe4XZ2guPLtH7OGUrifisXj5EEgrcT+M2JURsT
8s5jQLb0Qzb+euL/syf92z0pp8oPx++fso7OaUtSAgqIOv2Dq2c9jf69KmXpqVMIrqqM1Tvz46qU
ped3M49BxfA7f5D//G0nauq/sAtlnuEDslvDjf6rbCPH+6k2oAJBVCwQWTim6dMz/VS5pS5xCbJu
5bEAWn92Y6y/+Dq5GZeCNtvuMEN2zQq/Y0u3yrDwP1rEooKTq6xqfiK6BwEouwd8+ZV0sLb6gpCE
UK7hsOQIwC6bNUqsWqrFgLmS9stVlJIxti3b2sC+2kEoc7G2r9LnKJgTa5I336ljME84H5sU5oBK
TJ8dH4XhPQshF4wPJj9vHHkMrVbl73Az2EHRiaxZ7nunxK3KrwkwAMp2/W765QJ9GMRWiRb3SORp
JgInsTR8FYQuxr16IBew107elIyC9GRmO1+G2Iyd3ei7mvGsD1Gcbos+nsgNk4lmvyW6j+ZwtYUS
z111Jkd+QNRIPd41BpE9gRt7Y3xDVlDi7So5i/h+jHWHylIWjRWkhDV7OwDKnb7REnbiR2GtfzLG
++y+TkrW5d5pdOpoSAewiOeVzwv6mEWWgJhqeoiIHRGnWKYd4t/Ykpbx52KZ49vBnatthe2X7GF3
boi6iBvvdSFfQtuWRHduOehAUjnLpuN/rWc+fsSsGW5cL9PbUOqxeQACLRC44mQYI+TdKr8wxM33
hSpWjo/HAeLvajV4WTjQY1+pYtw1VlPfNWx1uGBqF9ZMTz6lNhNJNDjz9CRrW77qySwDNy+T0GTh
FnaptL9q5ZTdU7sj/fenZkNygb9LsH0fO8gXbyB5JFz4BDWVq8pj6pfdiVCnA0Vufp8gArwMEwN4
JmyxS1JoAyFvdE5tVR4nf37ELT2oQPP99jP5HtF9AbZgM2GBPcrYwSsxdsUVnXoLyc8qQhax+VM1
4K1uyLnex1PlfzhgpPJARSq7G1jivZOLbINYq2f9xp+9FcGdCe0EGIC/NUPuvqgWNsYIAO3ZNPLH
TKuNNwcgSEz0qfxIUSU9O6SlrNtVawfGh4RCWQz4ysh+VOb4NYpa731BXb716wrE7ZDE3btaWiI6
OMhEMlqBrMerwUrs2xyd7M4cyIxA3BNVB8UReGTt55AS6Yq3yegBQrklsC9j7I5kHGL0tmafLX3V
Prbs9W9Nkl4O0izMK6h80w37suVQECh+QZ8obpD3Z69NmWRvfKP5fpp684q4rPzQlyVMjcXKP2pU
v1EYEWVySpW53DV2N1wT4UVaZIoPP4hqz72fs44jTtNMHivQH8/erMyLvxBpFIzcEod8UpEWED2W
nkqwQbe917fXgzLTF4o3nL6khupn4qrSc5fI5rFHN/mQpg657BLdvAbB8q0iPQNBr9NddXbla9up
d7OTvriLsRNFUtwxKY2ONY6GfbfoMd2A7+1UM9jf7AF9Nq3M/DJlWMVjXzuWsi6gWkRnjL4wOXpy
70efRa4o46MBjXm2AfpHvhnUZCJ/6cuR4kSW+UGnxw5Km2wOIVrwMWnp7siCnwB+Os1nYDf9ld6M
KUGO6GCd0hovWWUD5pLefKhUb14YBs6vPZaJD3QLw4UPJLqdqrp/WdxZrK4GQtfbrttUxZRBL7Oy
fW1lDn6YvpJPdUpZx9fO3aKNzc53Zf0FclO3h7sP+n+KdHM7OdPKulfdHdBMVH0D1SusyiEBLGAb
3xYj8TVgB1HPpYyE1keTAChhOOMruquHzr8xKiN+hZGb70GjNTsYLxQ+2Lv1Mxhk/ex30r/RqsK4
zNPQc1C0M7qRavUS5NNt3vQ18CpuVIbSMXJfCBVgqkeI0SnF/6muQKCwg8D9QVrsuScHDUkpjxpk
8Sg+KHWMxhIPzlzY5Ohg0ATH7cwfbNwnxZv2FOGwbZYdWrwSn6XjbicqtRNnCSPOpjI+ZWwajnlr
M1Oy0vRRqKy9j93OvaHjYy8IHYZ2aJbNU1v2/s1ku8t5wATwXle9zokmxvs8rRpicgiauC7Jf/oC
9CSbQ1oTLBalPZ60uBj2USuGGzwQ5gkSyrrla5rnEevA3WTP0WaGgbY3ST+4cLLVb47fV5+9rnS/
zbQYeeB0LfIKP/4yyilb7fd+EGGkGBFzX81Ta29wB3ehVvF7hr7WakdPyGwM9DYf3mv06Dl6CtQs
wKA0KsPEap4jMtS2lctG1rOLNAptJ5PfSouup/WH5sWLS8fZWlVcfDbj2NuXzRSdexF5V4NHKk8+
LeqY+B5CRYkwHr8/50ludflNZ+k4jryiPUsxd9vea6sTQczI8juq28yS9s2YuwhLhrJ/8XB5YQTx
hzZswZiCgjXH/lLHrXe9aP78VTeJvljNKBzX2Nlish467TFJbOcN6SiPHqlVEMVbMpLXh3aN/nyJ
oi0MlwpWQ2nepHpU8ljC3CY9AieCLLK9vdtV36+JMUW27muof0QCSrxyvXfJUHqnp+Y7e6/qrMWl
/eDFcUtxP5nXI7mBPAZn446WWQ+BZZHZbrfs+0yxX7oeKX+ZrkhY44z/ITvGBkpK8hyquyo2zCfX
64bt5Gr5rmnIKtKcrESWQJvIBMJgSZy2G60yawRAentxASp+dInKyeXo6mXTj4P/IMgq3JXMP3c6
Xcwjzr3ECguttu5k1EAgMMjivuQxYEmGRVU46ua1F6mRr70g8qvRxbmznOnkd4a3pctsvuISMToU
8qN/iLrGPaDkqsM2b2fyteb2rl7y+k7OdXNA82ocJpiVIbQBLRxHwif2EVCNF2oB43Ey/QzVPCb1
b16h9W8FTORdJOtXu8ndrZb5F9OA1sP70zvqDhyBqOvHlIC9LsNUUCvt6JRGi6zKclTEod0sH2mt
CszIsPZORj9tbLKCr2bpgZiIrXZXZNK+i6hNdyLlsO5Be2S70VNutjGbhfpj4iF8Y4Ly2uAAey51
eK8ocayaHFrd2nPelbsB3TP2NRALWircA9En3q0rXMYvupu+UaA5LVtujwJkjg59nUVhjCTWCFyh
hDzaOfFRXNnIAaoaSryypowwQ72ifB1adAqaHO8dgruCcTHHo6PPqBigR3CfMJ7k4vDdLxS+yRb5
qrGXQEzPrA0ppicqVfJCDX18GPQ8ftJllT9ZBjWgFbeLFdog925r2flXi3SoVmI7OoL7JLspRn6I
+q7iBMN9ER0R+qplg4giO2Wd7xOgOYi0p8T0q0PRGHH71cQz2fqoL5ihe3UAou46GoCu0RuqE3nR
DUFPrXm2LEWEbqPEhlhhdLhxM52SksTNmML/dXG8q8xyHmMHt0hvpDdsFATv0joV0hWfAHkbAWj2
PCRqipmSW7DTWsgfmDWXQDOiETZND76jNpd3lYBsdbWLRyYnkr3B2eTI4aBoAYCpunLc66aGqQlD
0ESLcJXmglT3LH7iayFVHi9B6Ld+vzFzihstT0HSpOYZIuybaC2mOkMHhVPKfCOlpwBT5nwwxegD
aMKm45GWETAnKE9x0pAN3Xu7JC7nE3Tw22S2jGdTIVQJvakqQjII1E6wYSUqZ0JDJ3tzs1RzF1RW
waoTnf6SZubbzBB1T4hkDYPL2/ukn91OTiJD0oOYsnD5vWutu0W1Fz2iQHQONX7Bk220+jkp8nQz
xKNFyJvimGuTlAxwF8FF2y0h83SbbOV+DPC0xjcl6jniX7L51tZ5c5mXb9OlK+gTatWFTMTbv5lP
/zzCRahrwLrHWY9i1qM//OMUNYmsOU97Lz1mRUtbp5G8fVKLx1Pahpj2YOll81FTS5Uc2aBSfmiZ
/w/B60/D8VUlbABsB7Tv2SRFrSLjH0e4S1oqZ17q9EhghfpYMgUxJs0T7GG+vP/rl/ppdbG+FAQ4
/lm73z9LEtImzRykmbxUbQDR5B6ZUYLNcfX1r1/nT8ac9YUYwfs0/UihnZ+Jg7KaCbWXbnzs62je
sTq0jk7/nWyddneEi7CgGfxET/nSi/d69c3wVAFIpBEXtbLnSVbf/vWv9OevmIUg+yj8Aatewf2p
9+/1zks6ugxmluVyRjY3781sVbBauc+EXo8T9YF1ku9ZQFL//tr/zI/+bn7Elc1C4v/X2d99LcuW
/Kj3Mn3/wwDp17/4m9betZDGG8BXUMWzeeO//qW19/RfWPegzDe4h9gtCV7ud6298Qv/15owgTMM
r5KNDP/3uRIRF6szhktBsKVcgRo/YWD+CgvDzcod+oNkHQIIqQArsMZgzQD/c73tftgI5oWJeKHW
5wMCRjnjQ6xScpgZe94YsADAkBgZMksCDFSxGzuH8CMDIdmRxEqh75ZGjeAEcl3zQ8SzmOYS7i4t
QAuFhs3/oCGJbkfHma8IvtY3VtpPIlgKQhqCQmtpmMVMj+HkBvpMsxXa1l3gMQRkuK5YqSxZGBUY
1bOC0nqasya5YZass8pYlqfI0Mz1BnCTrfJ1yJpJVTQPscTkdYBwRncrsMC+LxkLBfYWFSbaim0U
dXjNgKnoJ4CvSXlICUn4qgkRf4yLlp4n/s6rPVdZT6q3b13z6F+pBy7kwcBluEX3YcdECWijfQcD
PL8aqLZu0wqr6zC22l5geA0jnejIoGKVt/XGCP2tC0EuZEhCaBAZnYGm4GzlpIxPgV9HkFZz23xi
1W6GQnMlL0FHunbZFC/o/Q/ISuMtnFw/sFJLnCj3irtOM50dgILiwgypust6T90CPOVwJ7e3PNku
uXuZt0ShHBM6XN+gI1FecS5dTKvb2XWIw2J8tWRhaesvPHi6676yXpE3dw+ibUtv7ynm3JAJMoSy
Re/JfUnH94xcydhlvekxgEdPi+k4is4WIvzNbOoEfLO7Otv20N67JDZkW+Iq7BMqYf1bqxHSZxXi
3h3uCj9HCQmVdU9g1p2F+qkiHMMwb4jA7d/WtOcnVZjT7dBmNvQ2Z4s3oAttlteBm3CUmuWUn9AM
Rtd+nZUXW++ss7SMl5Ro6Y2sOORmp58pzuPoAetbs3U0uziMOqVCJbpQyiy7Zxyq31LpuJtossZj
7FR7mcFuLwBvh0kPCSRC+s7kcKiiQ0a1sOudQn7zx/FDRL62q5AsswvocoGEhNl/O03NEUZ3ESy5
T34TREgCtAxr45T2peJqC5kWX1U6nQEudodxYvvKfoCZP13ILmHmFNizx28JASiM+xgvZC/SUz4k
2ivqpPhYUwDe23ldn2cLXaPrtc0mw8ywVWviTG6p5MYcGq4bLltEo85s7PHEIOTGpoXM0iJ+vXZ6
e+sB/7+fx27ltKX0lHsH9kksnlAcTCn9phipvGyxWA52+DGJE++e2EDS2MJZ873+wTCkPT7YWL9t
i5WITMSzIKsu2yLLSK8cpbsXTqsoeZmspejYnSBx3UFL5bSCDjfz+qy/fG82XnyywvUgzwS0VxWZ
CWIAUWn26+SbZXYkCQUVSk7yO+8m08EA7lWlqeFhSFkaPyAm7234jrGWmaBjwVO/Sdmppdwsgyzd
FWsIqmGuHR8ofGtMPNn6NI7fCvzPyG4TSNQbGlYUhyYQPH07YfWAcSjSibfvwQfFi5CVngew1+xI
WZg7z3rDYk34gvtrEgOfkd+zUuq76pR2pUmeeRnJzuRfTiSPmV7ZWhkket9Fj6XsnTnUGzQ/rNDI
m+DGEtOvVcI/J/XfndQo5KhL//+T+ubr8P7lj2f0r3/ltzNaCOsXncwjQqZQz34nrf2ObqME/PFQ
1vUVKu4Ylo0+Q/xwKBNWhYyN85pHLJQ3BGj/xaHMcumPhzLmX3d9GYo+jnhajp/K6qSzyPVVtXl2
o9aFN2nZRPIJDcvAkpOxkEDY2ZCifKIib0RQiWbY6kvcbpEg5PveaJtrEOu98YpvSd5Ubq6Sq2Yi
PpIs92ayN73C0GkO1vDaSYgFXTxzv9TI30J/8AasR11GoolDpsy+H2dx34N+fiuHaLhdUA5MkCtL
jjG5KO6zhqHGLi0seSAingU7AS8clfXc7R1ECFVQJ9kkScRim7vB/j/dWTPHzy6ZWLwcqMGXfoMF
BRAROfXkVc9SfmmYOdymsT0UzJ6L6TYCPIpfjzAVfUP+COsJPEXSPVazssjvFD2ppi30BB1QLWaG
ExrNmS2H3ayZ6KWdbYpintga8QuiookW8ElVA078Ynh1dfGtLL5fMjncNjk9XObm3QY9EglyEYlN
+2xU7mE9sZoQgBLhJuxq2Zh5vSTWzlKo2s+mNJ7wvnbuUrOK0auuOUTCTvt9ERmx6e7pxWS8cxWC
Tn2Dx0aVeihLb7oxsUWUIsRQqx2tVlSghuq4SZj3UveVpYQonGv59NLWuYWpggebDBRtGE8oO42G
6UY2g+VjN8lT5dN+xtRoNZuLOOjxV2K5hbSQRYRxztqO6EcBDMRuUeryYfYwcK7xEg3JJmaD5VYH
vR1FBOkryaNNY7XDeuEACV2YpLATmDIQNrJwoJCeuq7va/2GdISsMxW0nXYYF5BUozG24jWmDTKW
tynN51J96camK4rAxkSUR5d/WpP/LHoaNdpfPfDW1XaFyukPbcmKFvj3XpsUaR8pNdaFdXzwr57E
t38hpQCPLw32vx98+i/QCAR9PjgUWv21Ufm9GyGnWkcg6fIHdA9t4X/VjcCZ+OnB59PcropgBOQm
sMqfxepKOMDEmhiboa1PTQByxRm6wMLBNge1Yw1vely4uALt6j6t5/JmGdmGNB7uurD0+2wr3FR/
yDoy4LfKmORtwuwX6qCG7cl31Z78UfMEQIj2Y0iJCLI9xK607L4FeBw3J3g2O7ka8rG61mNfuEFl
5NdgQOSdW601r+4n+4hI4r0lGbCHcaERRsCUZb+kiTpK7rlz37JBWAA5ali0EJNBy4YlDzzMeUl7
o+pDF3hMyJAmDk3yNABEGURyku1zXzUWlVuqjdOx1z9LuVTvdAPeeZFmxOx68jrGk2i1xsGZdjKa
nNsxmjxUXo6f6+FK4j+u8JWDVIb2MTJ4/ObWxKWalDFH0HfqazwZUQO/vSZCOqn7lTOs7q3WGk+Z
dHVkXUytyMbLjK8UL3qY2TgDIf2agIcwXN7EehlftfWifdCb4PoHqoMwaWnK45w2rwOLYaIWVhNi
4g1PSd11D77fQe8ma099Xt2dr0pjeBL2tjUH7FuzPlhKH2GxVyL9RsAXGHrKJsP2pRuiJlTvDcq1
nqXs+EIHbfBJl/nnPO26g7+k3U6wIfpYCPm8TnV1qy2xfZKqq08qWpYrUt8Gehu33bkkuhkbRe0J
vWruDcWXGstXP/XJi+BT6vlpNKOs+c38ahZuBNqvcHijk58F+Jz7a5Ha5AjberKHQJM/4ttIXmSX
MjtEtWAawUwI3bZg+SU2KLf1OkCxSqZtygV4bJTVn3uLeGjY5boJb1Dgu07oNQGzz6zyx7ZMGKya
DJvxuo7f0szoGYdOq7S5zJGH1VlS3qW4VAOrmd3rWFXLBho+0KO1oavh/V3TCgt2XMUIepstK2HL
TOjjZ/CBhsPGJrY+N9NowQ7GALinGuBPYb48LPWCkgw3eLwBdC9u8Oj5l5jA93D0tC1hQ8Cy52Hj
KGKjc3/4gO4vj7pCBjZmmpZQV/fz3iqT6WpZOqdFgdWVT36VRa9kuMXaKWpIo92S8y2+NKPe9hTD
Y38/QJ2OtsMsxVuHlKQM47LpL6Ivm08K0WHo16N4l8qkKxjmbr5v8fx5B3IiRpIePablqTG3ZOKY
7EmjDkp30EfCpJzRKXJwfn8mmkcnpASBVhy6ilV4HZfep4xM0LO0p1lHdSD9R9qESiPz3Y1Wvnw+
5BtWXRXZZmXxjsTOf0IU81nTx3rj1MqEo+fMX+1azaxBhKjKbeRF5WsW960Ic0V0Il9Wqd4611KI
DNysPpJu263B9ewCOrQ912sM16bu1AVths+KN+V+hqPXQF1S1tZD/wlWCo3IMvTtZrLqdGMlfg/4
rSNipRLuydZb3NVmknl8DiyWq77nsaZMhDakn+n7AQb/vQGha1+lupw2mt9FFkgXpb8ZMoG2Z/FE
HQy9JuasJHmc3VudH+OZjDlpRehM/crs7hWhuHywbpG9gH1rCI8TnTnyRIv6YxST2ET1N9afELBg
57MQdB/gX9GusnBvb61WaR+V7UKta0U2sJubNR4uCyitis0TLDvLGnYasYifoHGNX5s8Gd9mqxRn
k+VSsYVz482Bac8qCv3IbJj1+5HceEZdwDAcI4yzGqhKoddMetp6w5h5vFKOSnFzy4Ze2z1ZlJ4w
40rUMOQwMbZPo2MmeWxWgoHDpBePLBL7favYSqzY+gEsAN5N/MFzGfodoc2NPi1fFry7xXYQBKtV
Zo8MpUoGnPk6OeuTDkGvv7Lyxim70FJjnb4sWpyXh5mFhdRfvVmyRQwShWqqI7NnbrPbaEI+YfiZ
cysyvNOLyNW9QwzkPa1AfMdjcWJVIZcja4Zn2yrL+4Zp4n0v2sggwD6LnkdcasQ8UXgGJXqR0xr1
9ewB+eMhNXJbeaB+7nQ4jHfQKVgcxwXM+FRayKaLNqwG4jozW8U8tjnywqmY05ve8Ptd47kNe7q2
KG4yX+fXdaS2E22e8MGgiOZWR+AWCNU611jzndsFZj8jHnLjA7V00YPlKeeYpXJ8hF3joZ4douSr
uWjzLSzHvth3WlMhep6jG5+QrYeFa/wY88Y/SGeHcDYrew/tg3CLqFk+sTicILU12nKIRT7vMmsm
rF50/bbpCBGUnc3zqE/FckVWt3tMUnbFxZjdAaChN2oM8zaq8tbiISvhqy/RsXIy46ymKq5IZLBW
yltf3cU45vfr5/moqklckxaAasfS3D35UNqtJG7T3BrGaF9yf0m+RB1ggXTSIEapZgIywryJ/Db0
HhdDqnHvz75/HETfPquoIvtD2MOB+8mZA6wCKjBr1y/4iqDlo82d9U2XkQMQ9qbfXEZTZ8TUZiZJ
k0gJyRdLiTRocuu2l0V0Xlx/OrYcjEhkjfEGGP6HXqX+h2hNowrs1m5eSSZNPukMGcmi1Oo9Tg4N
Yv7Ao4bLL+GQtnLTDomFdHfpkMk7kkbHT7XrMvzohPNmVKl3a8wld16yPjSxeBrpfhlHUJpKGUb1
UM7+KzwFPO1D4iX1VdM2vQj10jMSpCmj/5ZqkXxgzt02d45CcHkwXWgQweI4kgS1TDT6teEA+t/X
vij1BugFuQohBz+ffIWl4kE18YaRD6kgZuK4u9p33DDBgB+FWTxeFua/2VWn8rYgIUFLXu3atNN3
w+EWD0En6PZWjYDyoSYQN7s4ZyEmVov7Kgad2p+4ZA0lT+5Qsjt9Jzv8jdp3epFSKz+yYTKe/a53
H0UT1yfgFI9N6c7bwmyKo9u0dej2oO7carp38uWNB+A3Urzes855c/ux/4yJmQrCIv4yaO3+zfW1
7OC4Xn5HPu52tArtmi8HkTeIcvRKXfPNXOyBZXLdSARAjenhOe9TeGvsKi+mPco57MnDbIJa+XH8
6Dm92haLsVwSFvw48+ExFVrwTwv1H7VQq+Xlr1qom6/j/xzei5pdrvr6hz7q17/5+3rne2vElhCP
0w9tlGv8YjNjN9jWrTbV7+Hlv6927F+wemHHXVF7v4UB/NZMWQa7InBcTH1Y8Xh0Wv/NFOnnfSl7
Qn7QarFkKuXpP68xLc2Z0JTSwUOHQcu5OEgMnfj5hw/lP9j/fn8RLEuok3mff7KOdtWg1ZgKSS+R
OCcmt12gTwxuiOyu2/71SzFd+2lRBbSbj8W1Ld3V/2QYrUBTN1lsLodpSKFT5Km8MgyQFODe6TFw
sh0KofDeLMylmS9Xf/Pyf/o4CRLE/ctjWAh2dT+P5IyclfroGMhvyvHRKNwXD43QX7/Ddar3h1Xc
+hK2b7iYVSHPfV/V/bCKU0qbez0SzcEW4+Nkm89M46uwxzUfkHbFVfqvEej/8c3h6/zzy9G546TG
cLYaZNlM/rj5g02KAMlv2wM6V6JMZCEAkvpacZJ2VLB5sJ6s7+BSMFIrxNSssgJ3ng+4pPgOOm2r
KA1cIxYYmcAuH4FzAEUdqsFvQvI/gaW27QpONRoBxqKgBlTUEkcjK8zPRjbu46HtULmtQCjV6cbz
DL1rFSP3BZN59GJJ0/tExUpz0+vz9DxnxN+mTjzGgWm4CvhR4xePDtKfF6K7KjoCFKtRTJao3REe
5Nh4MAZLFYS2IsvoieIN4gJcyspc5Qy3m93QL8sRFdO5z7RhZxbFN8vN76vU+nAW79LRBoaj5RWn
Wp8+xUg7eYmMZZTNzyQtddmwP2v2sllR2CU70zYbv6rEb44ucYk1eRublNSIrWUQ4zdWo3MzTeaq
CHSiE2PBZ5ec8FOWpLD+Wrfm0B7wPmk+FO6WbZrIMmTpTfzYORZR6p4MdX+IQb9Qak9jNJCjlUfb
DFjIuWzJxWLTAzR8Hq9s9OtyOyqtm4lFnWMfjXbWT7sUxNFj4+IgT5hfh4aHL6kGKKVDWRORIAxQ
KefJKl3tJZGDuiVuip/j4ft7rIQcrnKV9gfdJMYrVQobGnb/5CoqGnWuiOUl5o2McOoBLpGioSCr
SBbKxlLQ6PXGbkhz/Zk1IVjKoZlCLUmN/q1P9UbEoT6LaxhG8WOaNDCBUyiuERq5TdI4q6w8Xfkl
MIKvCd5Tl3op1V2h2uvIn803xGXdo9Wb8tBoiTiLyXQORcm1QCGQ7vqunPZlYb4lBFXNQKz7mFWs
OYE7TP2LzgBiD0RSnZdYq+5WerVBP3tGUV43NKG5vmO33bxVjh1DH3dq0LmTne6Vb/VXCOEIzFgS
5y5lwhBFJq7TqHMFEtQYDatMKDztl2mIwdtH66h+vJBn+5SR0oXYMoPgW5DYiMpIgtkZ8Hb3lDrA
n8TeMCkB6W/yw1x01tGu2+ZqZm2IOSu2q9ti5tzgisa3DCwq1i9m1MzvLVq+lSBVXg9xpl11sWMA
9PQTkvw08PJZgVUKVaK7afSGV4ulWXG/IPYOK6IXd1Gd4D7WvOjNk10ZRl7s7+MoGq8mmL3UP/0Y
Ojgk9u2gkxYrKUKISkFjG/VTSBatH5hOPp5QJovrtZDbRSvrvaqqLCwk2XSOm7wzwXrxBVO5uOv0
+5Qu/GAM5ieX71Xz8viBrS1NhssnbabLqbOYkw2RVESxad0mIgds03jwmZwlO2ttU18yBjEbvIBf
QCa1HoMFOQdeFA/HiKZjS0LzZZr7XUfhf8g0VM4VU4X9ArgapajTPGE7cynK21Hb1DDpdwzmzPd2
AH1UJbWzbacdoH3z0bZrPyyFxNRQukN712u1Sempe8e0GM09mZpo34aEiN+kXw3bVr3cRLnsEJtH
9fxUCS+/5oG0oI7yWS0Y9puqmGIYvqcFI/OBEC4OYy09uSYAb59wADCX1Bl4xmsUXl6I8qYtvGM+
GE+yQOJuRIJxCWpAaOoaLTnTx0hq3jmO5NeIcRWdU7t1e8N673XCJdnTD7e11RY+eH3uPR4Jzm06
Z9M13IX8SIKCOlCFyk01LuNrBVsroBpaYScoSOcwd7iBgtX68c3HxvYicNo/MlOyLphPHXR9vghF
XmRtUNm5yVwp6bYOckvuE2f6ws6FXqopyWZsEWAgBn22AagfZh+xcNiovA+FRSA7VAN7m3tQBPrF
ta5JuBwbmqZluC1aTzsgiHLCpnE/XGHSvA5g4TdNZGdHL/Pcx7ydxB6rYsG0l/R2d5jxBiMFWGei
yQFdAczkqbcPNhOYWycVoHW1OP7k2VsYyvM+nxM+/gHEn+DJRVQojgM+pPzRBCIW2rpAC6910niw
Gmfr4P196bArfZoGEP8OieQvbWluED+MaZDVSt30ou52ssi48hgBHRgSAwIHNbjh8PxWkk5NQrMi
QzWO2iPn43gcMpNnxv+yd2ZLbhvbtv2V8wNwoG9ewb4aqkRRpZJfECXJQt8nMgF8/R1JHftako8V
+33viG07bFWRBBOJlWvNOeY35rewbgRwW9PAb4/6/w6GfzUYDnyNw/yrKvrJAnjJ2i9//M9prF6b
L9/V+N9+8M8a3/qNMbBNmAOSLPtbMf9nspf1G706VPTW/2JP/ybg4icASBCo/OfZ4M8qn1/nsna0
4osjw38wJ+aY/lMJx/kCXgjvgfcFNuT7Eq4f8MTVET1RIxibuFiy9l1U2iLfpUSo7HLbe1G1lI/0
cVihU/dSpZ5xMhV2CuB/yHXWTIfSufXbSNbNUzWZz8yNoYt3VY/d1lXgZrQTb7DA+bhIhPcFHXmd
cHnuKpIa7NnClKyGV5CBj4wGH5H6HPBCJFsxeDT6FZ5WWmVhLIf862RO+bnmOm76oMPN3hCJYxoh
TD/PZuxhrvdtZD75NDfiaFCvbEfAW8uBmBoGvoMg+ULj5GuHZBL4U2ce5Ae81d2G7u7XqET+b8lL
MpMBicps7+Kcnpb1yS2WezPlTw2FEc9Z/oq8rN22SNo9UVLjWp/B7b/0y7hvK8hkQ505H5LePeZD
6Mf0rKNdO9LpagxcWsJ5KWX1GmBm35upuphD+aivgEAeteVe/1p08F7HVBR7RwdXOIRn8Kgm0xax
+zV11CVsZn9D4Z+ehir6TNcmOliZe0xTAlp5BJ1WzYc01MiFMc2N6+V3djbZyOfnq58tF9W5L5lT
3qVz9Tr0BSBy7xxkzuDHBBrsXD6QDghpxfLkVnxXiyP2fdQxvXHLu9UFrz6LrI4bG3uo3XKh7Ax9
PxwQPDy2me3yktScydCgIXIrdrc8TQh+r5MFLcpcQBUKpDIb/VodKSk7jAFPajSfhK0OgCXvb0Ef
hjTvu4DOuiyzr07FH/Os/LEs53vkhN4xbCMSbHGS6znF85qQPVIJv6JSdoxtOfJCMg8LVITu+jDg
JmqX9XlwyaHJvPlam952Xhq1aehsbaGWv5L7GO2Aq34O2/Ve4v9G2TPkjMWDF3JxP4W98yaigtz4
+K4X5mwgRIcjSojrih0ozzvBQnWOjBQz4KohyRaCh++E9dVvl2ynFN8niCbnLkKYv5tXAeoaLk/c
jeZzk1qfI0eJuJ7p+Iu0urMCee2H6erO1dfaxHRk+kwApnq+Ogm6+TLHJESGEI1438g2MCnyze26
W41/Bj710vZNQb62d+7gUe2F/jndwctmhgLK8V8wVy5HH0Ql8ZTzubMNKIgJwkuOGwshr0QpAGtr
t9UMb3HpXUTptLOPvU5iwOMiT2Pth6dZGjyWs6Xa9SCf6NF2CwYWhvp11o8b26icz4Jsh0UO/oMV
lkSF4IHIe3c7wJkvtlHdO1u8vOo1CVrKlbSzK40a7ptn0H7P9WwgG1vdMSLxxAb3mSVnWuK/M6SQ
xNhVuzlDB7WSYt2JZdj17pwBhvB9XIb5PKR3YSvI7wv6c2VkTw3G5Z0y3OfW4JgwTp63k5P3OjfL
8LkBn8pdWWQ7rK1xGCxF3K2Rv69zUlzspU2eLOFRRzUs/7WwP7d0CeKxr5nNSXPjz7a1dwICM3gX
SOToY6NjQaA62274hvbDdJhtFt1SBi+B4dMo79UpkcNXQw33JAh8k1h/l9X498TEn8/9+swfoulA
1uv9xIBH1+5OyCvao6sDyRxMddTg8zn3+seVjKFvLb//89W8n54ZzPd5oBFOjLM9/LHLgDpwanyy
ro8pt/qW6hYPnJPFvsOG/reH6T+0GH4Y5pO0RgOKhg0vBjYccuH3TycVBLNTJF0LrqV8jfSRSW/H
haWWjTPGY3vin8z9v7/mT10i/ZohczIHirn++/evmTpNlIUjRrNFeNnOG+W1nbmxDcc9Kp1doz9v
VYG6HNkA//2lnR9UW98+bwTCCZ0+7NYfUXFdmaq1WMLmONKK2BZtHT4tpFDr7eK+aIvySLjSZ0XS
yr5UUt4VOJMQSTfal4ZFkv5c2qz3U6ohb4QnRToEraAHbIfqXvls34BAug2jhbhvi8fGH/Y1hOm5
Tp9NL2M+NrvnCb0Q5jkCeVBIdB9TaH0bN2R7+PdP+g9LiMmYaXsWAQ0e7o/vL7Jd5VHd2m5zzGyo
sq35RN7cU70O/S+uqPdPV9S1aIaBTwBQ/CM8FIZ1OPMfWatRBewSPtZi5e7ORLWOyjIqtmNYkppC
ul0lFxA/Zg0dlmeou6Zfe8m+rEuVoqSAsOz5nlziBBTAdAWZema+fECoIGKvy8koTuGp9rM9v6Se
vRzq1CaCPV/y+4l596Up5+dZ53xhqHLvRB7WKO2EJjLlX5Mc22RTksSBQqM9wC3+mrTrc5hO+1Ug
QSUT7Zgt3jHLmhzByEo+Vjffl1gPN/a0PmH+B4Rr87s5FP4+eAwBAuuX0SL/sMNgadHNS+wjP8ME
YSEhLjGc5rgqjPGUEzM7G1I5iNPKOf774qDC/qGLGSHc0RBP3Rz2fiTYDfYC/BFL39ErJeqS/K5u
f7Vh3u6k7zulkO4tG5wff8Veod/D3zqldIow4ppmc2wj2e3HfLY36PrwH9mf89VZDgIbTGlDuTfs
s0qibBc01Z0xJx/wHn8KmR3Fdg10IKwK5whyhYdsxO7ULTXjo/QrSVHOLgCqfMQduBL5REbUZK7j
Q5X7Oxl270OU90Afw/SETZyDskfdAruOTl7Ud3t7IA6F8Z59QJgoYtPOvwIALpn4l49yLmmvpgv5
WwUFqoW22aPtSuRNvpGmuLSNjQnRWX/FAP2HO5bvImIWwD7M1MH+/oI1dkcvZKmbo1VxUJDYqDa5
QG5oGyWfOeMK5JRb22oJz7WH1jsZBzNGzf5GFKzlpMTC7zfTXiUrcVi+1eKdMF9U0TnbELNkXEr/
nEyBvyFP5pxhGdkCMDI2AMvbbVAsz6atPq+jGUMxeTc7VIdob+iaGjNiIfN5oRCLuyTrDngFD3Rq
LqnnT3ExsD7djo1v9GFbRwYK0johU8/21ueoIxnr3xfuP9wkPDP0/zDWcHr74RqptEf6qWRzJGpv
S4kzk7rG23GxfiRd+otvhKnBz/eJHvGwrVkWkuHwh020d53Fsd2pOQ722NCwGAm/TIq7hCdVZPH9
kDlfMjHmgCRttqmioAJMq0e/pACcYJHGbUO/PK9lv4swgjARGQV+uPDTWNJQleGbKmLwn0VU+3PT
OlunGz/XxXqZK9w4gX4Ys8xSp3zF3U+ViqyiWDEmT/QL55aUw1zspCjCveArvR0v0Y84W/iUSHQY
qfqG4Cc6UE9dMom4WkVGrBiQKn0IShpiRJUo2zvC+q654CAZYgmiP8VRz1vVdYB1Bz4/iokwuwJX
f4JSfofnk4zCYNrm2omk/8Go+TeJ1AuymySKL/LK9G00zh7qVHX1U32A8EqD+4kowKqnWjKT4nHu
aXcFHX96wFDQFx63mEj6BxARnwfoDGrSaKYqf8wdwgmjmVKcfJCXIpMX5bj+xmk9NHn1Hb3au1uc
6QC1PBaiuuNQjKyXJ0ueShYmd4evxGNleb9nI/m4peWd5Si3WKwXYNuKcRSgWkWP8R5//bkS7os9
EAr4i5X7D7c3tQ6zI0TorKgfZZOQ+Ise0Xp9HIPlczPKy2jy3JMcsxLi1ba6/rodtVsREb4aUend
7vkmE/tFjSruC34MpwOqgAbFVhltQ9geAYbsFOaXHTY7iFnLsdIRahJWH7mAbr6juZd+JlAlemRi
nYEk47kIco2YKfbyzRpgITPYYwqxPEuHcsscnG7jm4RZz6ko4yqksk45GPI8zJyWLySlzA6K6Sok
O+hgazESR9Joqh7lNF1cb8oPbeXPu3xgKNSr9b7O1LVIakgmsPYQvS2fQfF2+6ETl4DTwbHM/bPk
IcIhc7o6EMl0NS+CP5+v/+2w/arDBp/4l2P0uz+G8Y/lu/7atx/7s7/m/MZ26zPdxYjoRXB6/5Ij
Bx5zdEYGAQpjdMe0y/5qsFm/IXQPQEjqgWmAe+P/a5LD37BUctzgv3DCMf8zMwaz9x82am4qsJ/6
OME9xonph43a7olacSZvOEbSgFLRDI7YYTseyntibEgnNrH4v0u9EayVmWfTSeaNeJt1hqyxlFlA
QIZBVnUMrgCmQjKRojaBp2LVp5SdhCXSfBvNg0ZkECza08RHa0SCrIUXHz1vcp3txnuhsf5aIfJM
+VVXSQccB1S7vh2H6IrUk8yfhpF73PpVMupcCaSSTCgfJ5wjFMFFaF1GHwCG6IT5EpFlQeFn5Pal
aVR5Nw4S+gixx9/c6coPjJ3rBfOZMLlxaxmWdUmIHN7VZIR8He0B01bXOtxDkpL/RMQIaj8ILvC7
JOkuqxojworHIr5dqBs+egiyT3z/9LbIcYPUY8nhRGtvxWVIedduino6rWXhbgIHOgxqGoVi124g
OcZ+HdXRB1msfbppqtB8CWpIZH4no41nR5CQEOsdkQ0OJ2kQEbla4MbipoAjMeYiIrsF9R42vWjw
6AvmNgPFEQnBUIRMmUknNj5OkwNXRJB8EhOeaT0M4RiZB+VZ1fNSVgEh2+lkvQyk2OdxOQNBYS6T
zW/CrjK+rpmKNrPTU2xmc/bFYBxB8yYMD7f3N+p3xcoelpiA9uFkV4Ivo6lXuQl8JHx7c5iaA/JA
SQ5otzKh5SKjfxQ7YpUm2GQitxkMoTzN4kmUpXoA0phlRKZY5Xr0R1pX+8wjoebgrHqgV+BsoSdC
tb267UkOLnMoUUiGEXlqv3Q0uPy91S2heWCpoNgQNWsh7Mq7YhrHLa9OP2ocvRzJqOe9I/eneh6I
LnqXoXp96btsfAgbJ7oWqwTGwAPO3zLqde5QU6b39EyzD8Wi6YcEJ90jCsl1iVsiyxLMx2XLhyxW
z9h5K9XOAdQTjCyvFyr2I+Fj8OsQWDVqOYT0jg5VZTtfle8A2kyGum4J3yAXYJva6Az3UWGK7FxW
Lb+LR0O391vCMzkAYGhCKSeHNiCsFHnoJamj5TFfVcnzHIfqKszksfbJEiNRTIUHSz8Mhypznomv
Kw91CF4TFVmG7XUWeR0eSssc3wlssZ6opofaMz9g2lmISZU99tliWg0CSogwqdNkFSCKfX+fa88t
rotuA2sBeMXNkgudYXiD/6V9GrVjd9TeXbUsEK+0n3dKm4jjKR7fWrt918AXO5v+5x1kIMzAJayg
jdIO4RmHRuzVCxAUErfGWGkvsatdxY0Nph5aKl7jRruO7VZgQKYQAg2rXcl954yPKA7RroZOed9o
97LQPmaZSYBGZqDtzYgysTqH2vVcAfuctmrGCy1Rqj8m2h+9DEXxRyMIrFr46lftom5uhuriZq5e
bkZrk595XW/2a6PQVuxUu7L7SBu0lbSy3ZRJbNtG2azvZw/f5apd3ZIxPFT9riWDyVsOdh8QrQy3
qhXxkHYmSDzcmR0+aeFu7awhs3ZqPItb2VMWHH5lbqX2mCt6TW8zknQ+RHx+By4o5qVTV7fBuPXX
dLibgPSgMPE1UVQx645rjTmNzX6iNM2CFgxv0w2bobKzK/G35oqOBaKfPdTFPbUwZ3MGGdQxhe2T
h+1344Yo8vmQmWmzUUtNQ97sd5R3Nn6LPji3y2RcIZyw+WPpXveRmguHl6gEAshwHXCRlWgTGxo+
HJTWt4ga2ZVGWj0fbzsLh9zkazTXdKxa7lBi1CxcGfou6nw2rRkR8fOgqH58A78Gx4QWShjIRloR
rd8c5pTtmQBc2+V2UPYFYSovBMdo3sL34Z0wwlkflakkXVFlRM2Zx/ZyHgcIGNu2XUnqmrBzDziG
vx1+/lsu/bpc8jkG/t8DSa06/Ejl8EOxpH/oz2KJiSNGrhDF1l8zxz+HkZAh8Gi5GEZ9cji+y27E
n4p0Drg83AgnJLHmr2rJNX9zCebxOPSiBbtVX//BSPKng8iNnQKOBgEVHe0fm8uW9HtpmimPH2i6
OS7H1HvjoJA/rxVnwL9dmn9oL/90Xue1wkh3tJjBQkbV7ee/NYEomjAfhVZzCsDqnle5kA3AJve8
cAUegDv+is7+UzvbY5KLvRejiIsz98c6kGehHRCYxevVOrpOmR1SiYK78Cxm0is4YMIPc+bQuiqd
kffvH/bHIvSWFMP+TxGKhpjB8vcftjfMkWoMIcrK+fVLXdUjhxpLhg+Ltc4XhkLRMyHtv/rI/3CJ
Pa4WR158yLTzfmiJiFEUgwoDsJe1NT+VKDy+cCyGrh5pHnX6HxPwmZdbLFJejtXLhOJHlWVhGnMH
XyRCp5G094GmcC5Ub7s6dMhOpBPw8d8vqz6tfN+tDLyb2BI9Lhf3p07iMloYp5NZHqeWpkE8+Qns
73XtTahdyiXsYcFucA4rMkYDLEsXeJTNc9MRbLDJ/HJt4jQYg4tYbOZRg/QmGYPlHB8Q/Mwvix3+
YhV4wT+8X9pF3PtINzk16WPP3xd9A7sqLWoxgWshU/FqkFWf3I9pheUjbTXSs08tdccTeamQpQvP
unIPLhcdpHdkyOv7d/kYOicYW95r6oyDH2d+xVrCZ0Kugc7XmPOMcHlp2qQDgma1zrVtch36Uod+
4C2nn2QMOZGdi03mWOfN1tkYAnJDJnhr952xzBdLcNROcrQ68TrI1vsU8oRfMJKts9yFZW8X9wO8
hCefXcLf5oTTR8fClMYHclgiou4HnrinISl6B0LZuBC9TFZcZll/sEpnSHWMTosZfl4k3beMA9VD
wwiT44sHK0JyzCQmRW8Ew1Jzn84SiL8BwfIpKvshJOOv7z5OhQ3seDCd0zcK/ixl9zEksO/JxFpL
S6hfb2mFRQSjZvBew8GcL9+g7bVMiHbMxHwxQNBePcH0P19z75UYaxuh2BLNHxn8Qmb24Vkw50oA
bkzuwCel7kYIS58OgWGTJ892URIeMIWKcJmJ63gjtieDa10nYvIua9hHz6onPNVHzH3JU4bQPThY
Zw/TGHp6NBsgMkaZzJdvazVDH02qJBKq6TEv5/FLVWjuBu3g7qO9yG48jIowvY0xLGXGUDvJ61NJ
PiycDh9R2rQToO0+ZAzVn8OO/XQryimYd/Xisk6wULiv7RiSCJB23Px9HT1EyxA9d2jAUAM2ue40
lrThXDSU9wOWn4pZRzs/ccSBjS99m0vK3d19/BY0mbYcDhHh3tJKM8s5TVlBUKPq9GdVblTFIafs
4+36u7PAxjKF7i4rg2DLrCQbN30TmefbnxEJPsKaaAX2jTU7GnzWt1kg5FalUbSf+pEFnOnbwycJ
rzuOY5Ek9wBgzW4jRzVty34OowvpH9bAIRnJzRQLDpvFWSBC7bw4rEt7fgcpzhzSOGnnRO6rAvJv
giGLSVSVW+ZJWSIgbxhPMEj+cRS5cVhM5rrbPgUVf+m6xqvirEVTGDcZUJAHe42Wj0jq1Re5GL3E
aTWu+ZOCU6dw/MsFwSUhAoeRiheEHeTB2AhJGoBvQwHtSY/rPF47J8n0pAr/chMt+wiuaJ/18wlJ
twsLADiKF2oxpVRHJLMz2tAWMQk02luqD1+7sZxdr/RJpMisl9G0+y1qUJ/B+Gy9MfxMXBTCgDQW
tDp+F24ZuayvkSNJGuXzvQwMeQQFlVLhmjAbY7Ndz+EwpV/6kW2Ts1Zw1+SZf+7MJtKDdnd5sBpV
w0+ddaQ7SYn5oelW8SVipkPMmzGl+ZbFHQGQFnMDZl+OnI6CIHl2mlE0tCPc9yJLDdLu+9fGCopz
gfzYPfZ4qcgiDnQ86HCLkFpKb/ySkXwsY/bl+cJjjrVsEzSaH30j4SmtW7Mg/Ajr4yj4XC8ZQlGA
4IiWPCnnyy2KTpPGz51rdR+XEQFDLEv1Ordh+lx4Phtma5fwo83iQ4HRdN3cQoMTcySbLCD/NOwi
MwMVmzRbHqMtYnViXXMIuqCu3HRPpGToQXZczejDOnbW7/VgGOtpzdwpPDn1sDpEf3aIUZ3B0h13
23E+ran0/N3QcCaAHfWgjC59GsYiO6H4ugZZ1j9XYnhd6lnv/rn1jPgTjg+k5TP6UPZ5r4MqhBPP
/n0yEoS9GDDhNkcqeIekuAy2pIiePAcV0NZRvbWJMiu4h3Q0hPuIU+abebJnBpsAGOss7LbtPMKG
lLRhtzj1elyUletJ1PFJc0ZJ7n6qLIc/3/HEGt57DIaST1GoclJ++i5p92tI+kaMG3uCIzmWxgMg
i4lLVyddvHJAfVmCEL+v28ACzRxzW/CRDoHVcSZb7GT8yGifWqQTXvjgKFCopSX5WvuIVFymIS6b
hVulAynR4wI/pQjPxrzwWKhxMmyNyh+/kHwZgUrRUUilv/Kw4CQ4X8bUDLfpbOilxOmcxkPWWmcH
PC0h0L7Nnl5g+nuWCO0OvqDfPSq+mk1VReyDNTlZaxzohL0c9HNK30+nC85OGj34FbNm2hgl+/0g
CePLJHRlSUwomSzgZeBZMTUrwpZXLniYYMaHX/lEwjL3kqfQyAYLz/EWNdzBSVb3deXUPW1uW2CA
BHkAjZbyKWBxE08mVBOis+uU+6CmiQ5j5ZHGOwhj/NI4qHnoqgysCBst1CuTr/lpzD326fqW/LH0
LSkXdKwCKgbYM4h8bm/rWzRJnxVUEomhs28C7JX3fUU0E1L/+UlIat86RJdlrRXETlozPhGr01K7
86Plp4TTmEPUflQ2LaU3tqdDoPK647MqqUNYGs7PwcXtuwoEbecjBcfdk6W6FaJCUwbBJp1dIhPL
seg3ZCIs74iT8j76mcXGugy44VU3zPTqqqnQKblWelUBOFD2TWJr3dUJR/bFwHpXtYZ5102Z8VUM
fXTIJgWPjfdMlZMbxEHbMxZRRsQDT/I+EtbVGQgfjFO6GuV+CFzSStI511e0BwfOFGrhsT51IRRy
DAqieZfob7QoHL6mW0ZRNfI1GlbPqUHYqzmYWEY6I0f8jOjy2TIW13O5TpSW73wnN6Z3cB40dyv/
RuFCwR0hriq7aNWIqrRf8v1S5gbsriKkWk4Ps6Z6IU2ZL1DRvV1+g34lpB9vBbH0ZKzDBKtveLDA
hjBX3phhtZCbXHPE+D9OBc0Wq4q1w9WR9RcYbtmp1Ayy2YjyO0MgB5OaUOZqVhkuBFIYNL+smtRN
xO1vG004M0GducuYbBgpvU1DtnRSm6a9ZaaovTQjbZihpbWam5Zqglpzg6lRhgxxQYeFZCYqEqF5
a8TsePtQM9iiG45N9GiWuAPVhl3hawPjwqiWN9EMwo11TWEwgXWLRGe+oVEmtxLmmz8u9REReL+j
Nk7ezRoNV2hIHJ0ntZtdF8GXcB8h8Tdv+bZ5Lmu8HE++GpeGRs4ZDPZDKHRoUB6n0h1jh0v1xtSY
OkJiJjT9oOtaSS7HxoFnx0GtP1QacefLJwfiHZVfs8O3bn71bji8b33KGjM4jtsmUG4SHo1i/cPr
fSBu7sQtvMdup7JtPZlVS6FtSIxRPIHHeIGPzg6SaUMIzyt2QwHTaOptoM0OORKPY1mxSOuM3Sb3
B1bkKkkwIA28IoRtKVVBM5ay+xdHcX3q+F6PgUIHXguNBZqQPznXAAgXEU+87th5t6JfzqRHDbrw
/ffj2k+nH7LrdCIm8ipIWxzcvj/9kFolpqIVxIHg5wX8gBDr2sMcqBhAkFrpI1fN7m7b4b+/7k9H
f15XD5R80spcl5Pi96/LkbxyinbujnNR+a/CILi8HmeCy1WQsX8RGL5cfD/TOShSV7n//uo/a9pQ
0jHK8rnBeRPMs74784EPoHti+e1RkTlgx0CI7Wuod1140ez2IkV5FpvdwLFEV95oGNncb2/hvx27
X3bsABv97dv6yUJw5mGb/c/mdWirvHn9vm93+9E/+3bebxyzfESBvjYGQ136a8gZur853DauaVpY
MdG5sfr+1yzs+L8xLqIDgzzEsfkxfup/bQSO8xt/1GJhONE3N8F/YiXAQPvDLQz3jiIlgjUHoxYr
gZbi/a2bFpRzX+OyL47gxnVtEOkYlnVkJL+15RDNOyE7s41DM8gIs7eX1D1REEYhnizaxBtb+cTG
Maapy13rtWl/NKrWUkPc0TAyY5NDwxdwl/SrEmKrIWVbZ1xD7km4E0t6sXHaVXS1GZ5abG2qgHvG
I5whY71G1EXQjT42+uzZmSs3nCzIdYqxF4YPVobd6VufAsFks2mb1PcRyMB2O9jQYYcdhaX+kVv+
W1nky5PdU+4z6+OFFdMFrPVjOF/S2eMQkFvzZShs55SUOuoPrV5AKpvdIGVpvaEN73y04F/G0LSu
VaPbC6S6GxtiR+g/dO6CQLGa2QbKSe+DXaQPzradEltpOdaVaTWllo2MsW2N6ejIzHm/Kiq8xuGg
OzompaVfj9Y5tZFVxLClk+fC16YA4ATdGAeU8CMghXX8UgzI1+PGBfhPWil3fqJbVrMz8Mdue2HN
SfN1SXXJMqW8Ac9SvFtV8Wqmk9rIJgDmbibHz5CyRTOf2tVxm2HpkIRYmHz26FYvTsp0zr6b1/cN
kepnp6TCgmdvxYPK58ciyeXJaUkDbHTZzsNSX09E6roSnmt6Hqxr/s23L7Qy4fNuIbJQXU36G75V
jHyl4/iCdH2Zqd0S2g4z2X71lsCMMn9Lh4uP0C4FvwW0P38NRwS8GyLtuC6AiKjAsluynlpcw9sE
RsCZEugcGI5Ou+Y+MCsjHq6qV8Z7gOq+Zsmk90vZ0Cqu1EWso7dfSAdyN1VCU4YBZfE2kPDBSdbo
EbFZtX1tOAN9vJ0FW69moZczfoo9JQC/aU1s/sqDgPeW6UUkTDCHGb4v7NFCshrsYeSbjRwROLvb
EZHm/uQ+VkHAAxrsEIvPsKl9E3QvHaqzTnwJ3AhmjSk665ypnpsQFghfcEsDGqRElFK4l0VHfd0U
xABsyogp045WG+vN4rZ8aOFouMegSJyTUUiK7kU5vO98nahVa+hhdDtSwhU5jLNiEmsihZEqKmX2
DPKXURvrhE4WnTJd1IeOoGfoEYYSWiO/TPRmzonFjnYQbzhESxnhCeGQPJDM8HxbwrcaeilHHHj6
Zi/0Ik18jtXKmbgkSue13hJvQVygpM1I/tuTQRwRyaTPWYIkPWfTVaFukOnG4rcn/u2WYOjLwSvX
9fatBupNNo7cyvuPa8AxpPc6wvb8ybeuLqipZ0O3FuOOQzIz8h69VzUE3JxYPLBi4IM+VJmnJE7j
mo9jkuuYjzNfaH9rYAFXYIEhncXZU0quz609dzv6LRiB7Jg+rXMKsjZ6UG0VPay9z1co8oXf0HYW
BLWK1JtwMwVj5jwVt+RQA541+2m6RluT0NsjaYomkWP6KNrPBgfvDNLn3JZcBgdXhNqv4zJlO2SV
3GG0RnlDHGPmS223Krss49w9AlOLdvnScy5cuJfLiO05bEqDzrlV8XtcHNUnyDbhthBsGSaYgavw
uokryLns0rHQwa+R3PSxNJMeAeKYYuTK7OtttuKXZDiAxqLJ8W4kJtelnmaLdEAdP8xlyYoyIlg4
2wqq7TUx17W7S9uAg5DT1FV2VydFfgDhmx8mfFnrRiq+pSrX0co5Qe47i+RtB8uDywIn/JWvdRgr
79WERoOFpLGo8ZDKXgtktmTHDDVd4ZrYJ+JGRkYDLaHMHxUaGp+Utd4656RrXWtGNAPGZ/wrOxnp
WjGwqna5cwtdE9sYML+kZUubJvNY3UDaUYex9gbCMop7NKfDcbI0Rum25l3b5YdMwWfe2CS+OHyb
PtFbuSQoF7ENn9PU255UVi/eSnL6ZnJrRvY3zoHhFoWBXo/RQgJm14fRMyFbfJHftrRitCjoOfOx
lLyE1tmpgOwM0xDewLDrUN88uT53V1WV+HsRUyamQ915u+NqGbrPqhEzmu7eG7L9bWdt24zTusrC
/tnKnaZ5VvjLyg+e0mHJlat3KUuq/OBmwnuNKg7qxdTXb60MpxlJQ1/guUWnoev0w6A39cOZUD3C
cTgYn9XqsZFV1A90HRCtWHjqyIHjHL9ky5HtB8/b1konSog4bUEIbPx2je5rWnfYzYKErhSMoKh6
uxYVkMEcfc2G0Jf0mUcp6dqCQ9ud25jcNaXuhxPWC542Y4uh96lsr9g4/eB/aZv6uU2t4Q4W7WSq
eAnVTB3iDFdKX8LV9INo9Jvqmi9pd88zJnyymsBMuHelQ6QYAoTessSZyVB7P05VupFhmr3Pg54O
LcHCv/fC3hl22wNIjbzNIIKNGZDMhgq8tmpDHYVYTmM2dfdBEeGXfoI6126AHX6AZLfvsOzvDeRO
T50r46IOLomNH/TDQvfH4DkBXDA5gZCr2VUL7nDXR01Bx9nedkwUt7Zvr80mYHSTkjjnFoio7fpo
gSjK4tztwg1uPmdfNraMYjKP9yC/1J1XZGW5MQK1yBjdVLbsF3+pgmPEshw26ThBD7SDLLoXjru+
CWcR3I1FxGMun3vNtkJ/XSvrvWtJgpZMv3mTr2V4F9gJq9fixOtnYYuntOg423cz45UymO6HWZqP
TKEgR46GN79Wblu8X4L6PbmtffVQ9aP7Fj440nExqhBPxhBxlHfkV2j+0acsRHkyKiJ8VhbZrveC
fBsiLdkvRhEdTdnL7TKLmslfN2cb1wXjOZEs/BgOWbE8cr38L4UIm/06qYTneG7u0ly9jyJSmcoc
1GeQqN+ZjGy8vAg+pf28XDJvoX9c9fbeKQMEeMIb3o5kZ1D+NP7Om+v5czHZVwMkILFI4/gY5tn6
lrhGb9MGU71vF8M9JJGEmxFhQkn78dpHE5SRwacy2o113z6Su8sWRZj1xlNZt0upG+6merDuGGoa
Ry9qx1MZTe5D6xBaxUVrEBD1SDl89Ftz34c7I8JnWbBjwbWpyycXNhtu1ztjLa03PASAirmy2afM
zU4Vrrq3aetsnAZnh22MwyHUTwhn6SRBQxEzwpIvbMwX4+MIPGeLRz16XAvv7ZTX9pZERvNSooR7
aJdKvLdn23hYapy/jBkCfk5Ru34SskLZm2BQuaMd35OfI9qXQgfd0OiEocr6pgNuD7QwAuUYZ9Pv
zQ1P3oCML3c/BZ7utZT1SeGZesVrQB9Jd/LwE9P3HIZxb+AVaQEmKuTgq5gOZlJmG48Z4YbNP92u
4F0OSZqJk2y8Lx0BwjubREza4maldyvrtBSD85oMJjRXMNHzCxXxjup6oBLMzWa7lGa5E5BurknP
jsLOP2CMbi1GKLkdAD2enUOdAf8YbZAHnqos9ZBNRmDFnTMV0cRGwlG73wrPvEhVVhYRT/+PvTPr
ktrItvAvkpeG0PQq5VzzQBXwogUUaA7NUoR+/f2Ezb2G7rav3/uh22vZFCSZKenEPnt/u+oBUPod
5qLHPLHUFFlFLaqTvw5z+sbNPz1kBXsUlqntLqFbraWrKgGb06ROchy9zODG1OfeKaAk8cUACxDw
2EtsL8pp+t71mJepvuj2vtc3kH65LnJnXF5a2N7nlY5R4tG6PIDcXHFTbfuFws8Pnl2Z75ZUEV1g
rdAI45IDwAFZWGJ1D7/gAEmvWdndYvgaXg3Akld1HxAmkGikTANP9WTjBlwGryf/GibjpewQGF8H
r53Mc13i0rsYnbXa04m7VnhwQmKKC7tRg8kp5eAGZXoMF6ZZ+D9kWvIm+JB0FTf1pCiWVnP71tQ7
Yk1lq3H0Czps3diuhGFG6QBlEyusa07OhyCreeraU0HpYZAHDtjsJXFrwJ49/x5KCOqs6dYsP+fe
RuZ3J2bQrM+YtuQyMIh4s+DZlCMf64u5WSO0vVjP6LlVXHcLY3m47Uz/dOL/N0aUX9Uhjs4uB3ub
A7Ttc4z+xZsBewfNbcyLU9KElGbXDe7Y11Ws0/BeaLwEB1GHTCMNC0AMkUvJw/evX8D3aMqf9Tde
QQBNjH9shGZiIz8f3peMSM5qj+nJVfgDWAUOaK5TaCX21qmRpQybSXvMnTxLCXcnq8RBNiS3qUTW
DszJuoXNw1T516/q37wtuGRwAjG2g5j61TwinSmhdUWkJ2kw+tFZqFI2lQ0z6UbxiHG3MvlM9cpw
ZMxp+3fOjk0V++U94Y/3tv8xggOV/vk9kdovKRsE2O7qiqMQJEINzmMAFl3wgRDJA1LoLIHzXPqJ
cba28VsSAsHpx/LBvhOexh4XmRR7Z6dxO0G3XSqLb9/X+Yt0uNH+9dv1bz5E7B4WMipaH5vmX9+v
OUxzw4GGc5LJjKWabe1Efscjgx1BUwAUK9ta7j01dJ/A7evHbkSr6DLO8nmj+scaQv3fvKJf45fU
0DIDCQfRE1gdj+Gf30LDBcQ5MTfgl8YuHn13IYxIUi8DEs+AV3Q7/i62PbxhWHHO7cz5Qi7YJI4W
HXN5PAztdgbjnf3rF/YvSdvthZEwDCnnQm/+F0XUZ3Hf132XnVovZUIFpdJs3ZQLrH5SW7kzyKc2
qwJx1s22zyFyNpSXWdgzRoyZiurvFgfTxMgaAT9jLrZGjrFGziEqFSvje755LaqERsGo37QenAZc
2UadoJaUbLymG8qzx7ffD6XAgHB4rJsKIHWrHrNks0LgWSdvwhz3iTgT362VrGoZuX7LCeiv3w77
V1mct8MnmuDRfoSESMrv588ps4wu1+zij07mcg+0mxULQjBtRx2pePXfvRq4kWbjSdrbnlrVGS9L
U/L9pEKPdyt1oBLH7koqtaBrgNursPl/5Vc63X+Xhxx7U5mXHgLI9bSwpj81IG/rGATHnO7TuetP
q96sYa5dIt54pWZdEXAgePv+l/2vEv33SvR2W/8L7+h3JXr3qWzGX3Xo7Qf/0KFDFGWune2acXho
2VuJyR/+UcsUv31fMhDsDvBUmtxRf0ArqQvAOxryn03bJA7DN+wHzsb9DQQGgjFuNJ493Gn/iQ4t
/J+XHRtgcesx5EFqY1gl+/3LPQcDZDt4yrevV2wd6XrMh1SPUPtsM6r1cGPg+tq3NfvqaA5oRI8Q
ydcPqGceTLvcOg1za1xT3DHtdWfUh5Q9NgSzdbhpUuLqvTNdgm7xdxTneVfNJI2njn77TTQGm5YH
TH2i9p7I+CqWquDMEZKhtVlt10T1tnD2BkpK+P2sg40kSxHunDhgg0Nw1fwMlJKUzFl24+HeuGDi
x1jdJQ/L2t0p4p3bPTYS4PdP3UBSAnZQGfuVd7EEHK+J0B1r7rcJoXY3Fe0Qk1Au4t6R+obubrD/
lNBz4vqSGZjPu2ow9oxWYE2QW47u1nksU/tI3Yl8DfVc7Id2izxUYk9z911farHnbk1NuT2ihfo1
UoQLwNup2eNbtQUUDmQIZ4IgPOlhyh99PA+k6qwVEdUmR9NoFshtO5/A29z1OjShFpYrK9UcBz5M
3UiYrbPPTNdB3zXcaKknFc3AmC+cxm4yi9mPufQxNOtlP1KgENbTqRWkUBMKmCMNKDEWHCV3dmJy
Hy6gb2X6xR1nLPfj9pegY3U3Tk5CRHlK4941PPbm0+d6ABGpFIxG2uivWrwDsWOrfbP6ByMnG+JS
T7CjoMGIch6+Ued6pzAJLyNIvTgoqZ3L18R40Q4CA0dKdz8gsELgUOpgizSE1Vfrs80U8wzRfT0P
VjDvfJ/qbrhjLo0BBucGZYqdxL0RuQEr+MkD7Y6WtA+t4mOrWnHVGcEZUaGObdfpdhPg8cjhUMOy
0Af9xbGlqox9WXTPzeC9BGq9LuzFj9LZEwdDcqzFoJod/bb+tLrFx6IbxbFokh7le6FnGTDbpbPD
rwLVdjfOobvjO7Fh0SJv4SsR9OkDQH4AdynhBQ4/IG7SEbnDWmMxVCZ9xu4ZO6b1UYvVgtI2XCmj
/LxqoUC1BO2+yAuaASWi6bpKkIMV34VcFt3OT1txyqAK7QWt9DHqZbcrrf69MYzgO33a9XB9zNS6
6e4IBk/sGyBWB4+s2CFxinc9EKQbXJv1wQk+p+FgXlTqd7HbesZzJSyCy6SexM6v8vyxnssglhSO
ITtk+kinRf9sSkXBn0/J6IpTfjcM6w15qOoQgHrH45V5h5WDz84lV7iXim6F0TZMWhT6laKkst7z
tMviyaXrORsd8IB+4Z0tjrFxngbziY0N5fKzfcXRhBAyovy7CYTbYQoSZ2cjb8ReGi47dyEIa7ok
Vwe3MN/RvWFGo2F5XLndehiz1ie7urIpWUv5VBqOpiR5Mi8WcogbMdsQgV+MMtt7bbAQOaqJz1eU
/jg4zQ681OnaB4PKLzQI1OYUx5feLeLP5xz8XEypR3WeO5+qHx7rO3/l/WzZZJz8rAKm45jfVJIF
O7U07qWdVyQbb3wyaYllJvYuAQT0jVz96GGy3bPhafYZ/R3RulTeTmC2BO8ZfpnG6jFnpcV2ADaY
BGVQ5NZR58bXWqz6UPVgVEb/Ol/49YMvjxhMNn1CyoOfGn2MC6bd6c21kPlOQCFD/qlr0iVKA1Rk
wJMnf2aiqEBh4OyZxpiVv97b5NB2PQ3nsZl6/Y22/cNU25/CbvO8UOMLdHxwnxI7S2NYYvtJGxF0
tuKoRPd1HpDoaJBMbt2+AM9YWdYlCSoKGCt73tOdjX9iLOloCuvghJ/srqnsj543XBepKM6Dq16C
ZfCZH70xJlLtUcOSy+cwnF8rSq52mL6/UkKwQKYE2rqk1bNtTVe+GPvbNrAveQMX1m2air0ORBCz
v68yjH8U2wUxLdHf+n4y4VyBb3HXqTkKMeW7xNXFvlvG6ppNVH8Uqg8i10nCE91z9K9nH0ONrQ8C
2qmppHW1eqAFZ1t3hzGo0HgC/kS5rs+Ixfn9UHrXhcVDSBmJIt8EnbG00urQA06KzNp92rZhGGC7
/Ep3wzntOxJVswPDCWEbixWPF3rFvA9Vqd4vyTSdfO2/NZPNei2tssNkj6TZpTIOrI0QV+o5vBsr
/NIb4Izmmu2FLzdth+tnxG8c1xTaFCsAJ0isqssxZgOyPVuZ8TrR2hh1hnpz8hZSZjVN52Bee+41
ObS3JPFO3H/zS4YCfkwN7nK0kUC4pe0EN5btHCF8uIcUuelgU04TU5VhHVO/eF3m3AUVGzzrcbga
8HpH6K3fHKP1L5Wskk1qWuFJeNbBbXxK10VtXoKWdVojeJKv3FUPPZLLbgn06sjP+APl+E7kYwKG
FsGtC+VJsdOjtlyNXdAsLzhyIIfFBR7hooo6vn11cIeZMKRX3M/YdHCRYTV0B+fU2Q1937HfEuF8
50ycH0G/at0P9Pe4Q8PdGz7I2i55CZ8tcR8dQRiw/9DMFP7KS+/Mgx/GRYNLxSXdWmHYovu47de+
/x2C8d/x+u/Ga8QbFIL/PF7fZXnzk73j9x/4Y6z+3uULQ5vp2He/ox3/d6zG3kH9L9BwpJkf7YI/
xmrrNwwXNhoF/cD8Y+Mf/bB3BL9hxjA50Tm46Pwt3fQPYlnWr+4OH6gJUXngYnCx2IL8IhAli5HO
mXTdM84s8Ix2sZaPGfTZi0shS+xol8ykU6wHJqj1YC0quQSkFD/wYFbvXInvQnjF8GriwX5N8Xbt
//RO/j8ENF6dzenC5QXajgfS5+fza0g+NrGWUJyLWTSf3Eyoe5p85LV0FbJDR5PcMWxNpom2IeT+
13828hi/+5+FIrrkSfeL7VQEwv67/ebPzhfq6nCeTHlHvU3yvu4S1nvLlIc3ZUiMcue1rn8NRl1C
BdGef6VEmL+zsF98VKtc3/xpYFPRrtq5pBUNjKU3Vcex6qdyjy/Ue/CZonSsUMLPyVKP11brtAdm
ZUEyBrJNoWru05jc67vM1sQRfCzMsRkgvhKTJ+kAjLAGbYxNtYuc0WOmLjz7A7hgUMVstCNUBXJS
uLD3OJSmR8KxkkWFkOysRycoDylu6IwunYzdWS7MVwPIMBEc/3mCTALUc+14BvteK297gT5nZJug
2zfOfNKoHXFprE5UIMzraPWXGe4HQLO4zWRGWZHS72Wx2eUNQPXX7lIw9PV6fA2WBABBbhLMjWAk
q5lGnwC52yn1YcngBaqQrLkh7GWIqFXoHrctygOueZqnYYCYH6rG9JBLfbPfBWwj98vk9PlhJlun
o5xLibxbkJKC7jqPhBGLzGdrarK9HP1lOodBWKUkXOX4qPKJMc9yFrhfuUdfNVvhJKCmdcTlEsE5
onGaM6ZzBfzcZDBJc/A0VCVt7KFV8LEWhjgxB9pGVAmU8cV134MzCihq8eR9KXtFz05nI5lTtMk8
RbVLlJoKPGhR9Id+JGZN8ZtxXO2ARERmA34z8wNUxnnHlRqeSXLWjyvJHEInzQRqpoB9Gbij/4nw
Sntaa3Pdh1U7nnRO69dhROHFWl7YiOM88hWDPKfXI/AC6yoxAnUJA4ucRLGJ9EvGQ6jy3eyrWMz5
zmqAl0e59OuvCElESXB9OxyHcllvzPIuj/S8uk7k+b1X7Lj2nshYEB6Zfq/ZhbHiLU9WT3a+jTpf
NnOc4DhK40IlcPWDdizfZIHuFURjXxxts1necBvUFnkJasRA4MmWZeHQhX3+CRh81Z5CicR0NwyQ
utZpdWiAc4r5/RbvCq+1azefVny3U5yEk+q5Kjpj/CKTqagg5o1dFoNfg0AzTr009g3g+xviSlLH
cG9Gaz/NKM5P2mm0PhHWx8BtJHJbucu+Tnf9RIDpI/6aHovZdmBGanUla9KlNE9wJjIeBaO87rMl
b3cds/GnoUHd3CRNvurKbM7YWspHy+emmSrW3zSh5vKuWCe4ulPThbFhh/xp/fZ3o4LZfaKRzlpY
cQ7JJj2K4XXMvUJEfT7z6jn4rKeuAWORN0vLps7FHD/bqJShO7PJA85FL/XAnteIJlNNn82CSfKm
ANhl3kJVZN3R2m3zCc8Exz/W9gTNt1s5KgDvk2CluQfjxH20NMaZdJ+9vlSDY9C5XS7OWg5HldhJ
RaecEJb+5E4Tu7RLMOcm/yiJTyFiVNpiQqZndl3m9xL8bD7AD3HlJwoOa746/TpcNf3q3XaDxStm
BdQYh2ViJRIJo2+PXWBXd1isiEd5TW6TibMKxRYyRWZvGi6snDH9rnerro6x7zXuLsDgcFaNP9J+
NY9ZfV2TMSy4JVIeB7utxXxIIni+FV2vCnR8N5l2cuj9j6zbFngbEILCuEpXehmawNNmxOo06FFj
/OVDYxnNbebpsN6BqGiiJDDFOWX/uS+Xofk8WOM76CbeeWaZ7G6UiOVh8iqn2hmwF+djgLMCVn0A
eQulFeVHuEVysOA93GTOnLA+NbS8zpjnAVtNymMUnNwvNP8AOZ0dKzvA9doXdmOsMdgodS0I6V0l
2ZxdT/7aDxGzZXVWXdC6tC/01pVjVOM5ZAPrU/mUABTgObPyVw71ToQd/nASBb5N+HEAhI/vkUIw
PfpSH+XiUOVHJLvod9zHaYNNXXFQCTf8oXaG1+/P0f8Ojn87OLp/nem/o1izkT+Pjt9/5I/RkWLV
3xDtQxY+oc+qZVsf/lBkbYFa62A+d9E9EV8RS3+Mjt5vOEFCfs43fURXm4nvhyLLVMllCRSJaYat
gBn+k9GRcfPn+QiZdTP2M5yZNs9pJtyfp7NymNZymcL8vii5sYQxKiZSQZ+W3l2YtEI8CK/rB8hc
pkTcSULG44izmBeXydws6hY5DHiHXxKvHmikG53H7PdaYxflooTGi6ULa6csT1yv5nI/Vp35Vpst
ZIoIrHkexL2VBbQfTFaDW6PhZBXMxyYUEFOyrrjUhbS+OeS06LRgvffZ2Bz4ygvSi1+KLmqalIXH
SLOLy2ByTFf6M52wMil6y3mOcRKbpoiHeA1tr2rhBK2OMN75pvEZ9igZDNboEdwb/9bL5vycr2uB
503kZ59U4cdlu70yziGA9tLLHntK/LLd0Ch9T7tMEu5ae6n7vdPyN2aKW0fu5F3V7sgFZlcdvBZq
4dIYPIf3OV/m8d2AtlPcujY2QBzO/l3em0SGdQ66nD4GnCgjGT+ynqEK6ecz8Rk++e5ILpJPQr9P
NEhjg6KYiVhOkj4htSdhhAaXEJjj5Z9zL8muIBtik2DYco+eUOY5lc4MQrCkpsHEyWAdfDwKDIW5
077qnqdvmnZEqQJ/Bog3SEzghhu0Eyf8NbgLaM2dOMRv3ZLFmnPz8VVGC1TB7ainf8TXHxgeO4pS
er5Zsc1QoHZhlakd9WwOjzVWcDUc529+j0iYpUA3h1xAmkwdb+duGBomO/+hAz6Iws2eH7rz2DyU
HgK7bhBTzLqzHgw3XPZyrsmkCR9JqO9d722hcW6H7j7dsmtYkeJ1U2cc5TVj0qGDfH0tUjDdN6ac
TL+90BuxBG0cuvjMUQewdCBicGhq70XZZcDZZW6JyHQwlckoCxDosIMNZOugY2InYQ4IAhiilnDE
rubo7zxMQ8pntVqz/0TALcfDa6iwfan62aeBqBm2JvcQ7G9vblZsZOyNU2OnQ3PZFF7igm2avdUA
vFuWcn7pQ8zTtMrNLtvJjRDd3A5GkF/PcsyuvEQun+w682h5JdG81yTq9FmlFBojwtqyR7v1zOyk
0cIafGGisqLR0qMVL/TfjCezr/2DTPP8nnIW1OGsmzOe+H1Sc2UnAZYoEvz5uKNCndRom7DrvV7X
fOp2tiHokcn4NHftXG+nF2n0UFMNGab3nsQIGfd4hfwbtdbLbTW45rHHPsayA5Q/3zhhgIbyAT3A
rM9vDQS0mbLypMowi5gedooqWN7b+dAcRyTK9CLMgWguXNIHjg1fjDWUXFOG11BL7xbavR0bZ2BW
7rJ6PKSTbt4rmpFFFOCeel7XwEZ6S9peHvmXGJ1DQ47jiTuRfqJPSjVn20UiixlRaTKuzMzeiISY
qJ2m7b8BI3/nTqT6nNwd1qe5tOf2tJSZBRQp0WoXtAbP62Ew4XYX9oNgFy6jRIRFvS9S7mbuROKr
1F1xXJUTXAqDptBdsBhKXStr4RzH4nrd8SeVxyBIhn1lpQlJZz6r5pC2KyDHVTgPINtN6qqmrNqB
QLavYP2EeycoMFYY+WZ9FpmynttV5JjvK5vPuRRp8bnv/OIT7CzjndNX8wdO9nPPoVEIrjWh5h0R
NAe3MFzPM+smzPD4n4a9lw1pf8UvENicjM0Uip7RaryJAcaNi8D5ZwPJABnWos/rilMTO5AsttHr
aTT2+pR8PGPsyeh6VOZkrJd0jDDR439vZDsFUSDpVLZ06rxgzn/FmeEBo/3uwA6laZ+8YPEfPJej
IaxPvRvtjIKtkLMhTnVsmhQc0aS9lUU8ymQQt1Vtw+CoexgtN0vfNDfYpLziGHSN874bwTsrhXFy
9HJsAVaeVGy6Z3MknzoXarqp2xqSjLaGR9J8RR83PL/SB0sRUkVBF5Ve9al2/NHHiiroX0oumByX
4FYEpXX47zz1/2lmxKljMQH9ZyHuqZlIXP3rnvuPH/y/PTeaMzYRePAbC2mjA/2YqrY9N0ErBwMJ
KLbvUawfUxXLbAS3EEmIKnvH/9NQZf8mAr7arKZxW5gW+a1/oMd91xb/LDrBbrFYPpkMfxbaFybx
n4eq0ERcTpLOuOLUNT8w/0EGYCFzrqu13PstFdDkDuxHp/I4cTTIO9asw3NgBaTRy2Z5pmK45lbD
tWd1Y8DS2ZzdiIWwjHFdU9rlyYy63PQxBT8uynHmNrTJPQI7+FTeLzjaWRGkuIlLUKsW2S2QzxuO
t94Km0TJtduJyn4aJRWnbWtvxdNpfSuWeXhmGMJV6sNi01NfvZkG00bgvOOC+ea0YxfBuHzQoR4f
C0rQjt1CnXHkFFP9mHNEvrBgpdHMx4cYkTgrj7Oz5ruikupaQ5481ym1ywWK00X0SXgYh8mJC0iX
HrF507ztPcNWWFN1spuVovjRVx3lBdqU+rRFqvcoawmr7c69NvvgxF38sTUtH+kstG7q0rqSiaoB
HCPxpAG3jzKjOAzfbXIYMV/HfGGafSAtAAVpSYAfQyNlaX3Mh1VfreAvDr5r+EychRcnTQL1Qvjt
Qdn0Yp+UpDUydgdUtLJanzpXdrtFZy+htux3NOF4ZyX8+YO0GqqhUUJ2JgJFctv22jb3VZPlfRhv
NXbm1SwTZ30Cn1mW0z5fmsD4QhTOgrONxGesh4l9A8OHbIY1Zv2Iy9wgoEBimuffI8ycgM5nnN/s
TTpHRT06AMxiDMgnEMLUTNdSgi/GSninakQywx/NkRHTqLMxCtbBmUmU5u61X/bQ5iyVl3ujXCmm
YL1cwyWYRHlraIZDAz+UAjJ35IG1LSKaP/YS5e9rCn6jbWnR/r7C8BM5bguNbbnR/77oCIcm3/Ye
/dj0xfKAKFcfZdcEfnrn+CvEkgOypTmtR7G2/fgYDhrh691iToP5ZMyaAR+3dFHVIYtt3Ab2wSRL
qQBKlCgIprpZctxY3YGNlKRrrDKtVxIL6mGhJriOdCExguMYIbVdGinjqEV0OTamAeMXZirjJStd
qtE4dqO/kkVXN+AgTcTDsHtz17TjOd3ZyaOsMkqyuZOwTSuwW78krizrW6PQthXXPKnv1nnxwMVg
zk/iiUGSanqs1xddWNmpkez+c0jJacwKVCMUZWx0gcpQUZxXIXaxznM+dpmwd1Vap3cdGf07j+r4
LY0JSzkDpnLkBTBwmMNWataZeyUrpCTN3OrBC3thZsKh7HcWoA6hiWER7bSAkRYFbeoBUYSg9Q1G
k2H0mY1H5e7InIwYH4lM8JGzLN8A+KMmNLIV3ZnD+DjNvrxHoEiPPkpIZs3uXVjM6XNSQXJuq9Z2
o85I198Nnf8VGP5GYHB4sPEc+s8PxOev6tPwZ33hj5/48SR0fnPNLSVs0ZyNKLAhw/73Sej9huAA
0W7j7II35iH5x5OQ5DE5d/4T5l1hwrvjAfWHvmC7v+HqpQuXxPIfPrF/8Cjk/LOtd/60gCFn62Ka
Dn2wZiT1+LN+fhYykhozhaEglDiGv86G8KOh0l8CZVe3K97GfWZgUFL0SDz6S3CDqxSheC66p7bB
v2X2w2XidBttZcc3opmMs04cLznOTZHdT7IzPsEJQBvwGrMDVpSwr2YPlQ73kniC8yBEXto1PYeV
5Z9Xqw/sW+irZvNuICoCEYibX+Mc8R+17U3Q9iSBYpNJVbFjD+exFlGSgC7Gj5+aPvQ3sm3duyog
y4QTlfibdcFZ4dkoDEk47v3MFMMhq4TdXkaR5hVjpSwJGUaK/AF3Hgj91sVvtP0idDogmaxUF3Hs
F4kKjoHta/dMraFLEWdJz0bxnGjDYOC1/HLudtClmk+FTIK31CtS4tv2gFt432eNOeOnJ0pgQg3t
i3Y38hKGYwno/4rk+brZbULqXAsLOPHCeDscZnYY835tWHfsgqY41SmFMkrmVL9W0hlPhaECnCOB
+0HPcEuw6menfMifUsR9PqypuOls2ZwwM70UTY5JblyKyKpDDHJLyrakq9PsNVc5kUqNrgLn5qYR
/VW2TNPrkNYSL8xw79QKJULOIVaF1PsyqmQBybN8IMRCWRVKe6mcc6rKFzXj1dMYQS5BID6neDH2
TlJOT2swDVgkjPo48ZYS42w2B+5yhHblHwJbHu0wfJzX/MWr7G9E/MerdWjomijT2xWxOK6n8UNT
D5d6buSpHFkIcLDfcZK1o0G33lXLdEGibL3PUjDFpV2+tESudlNvNPuynr96ufRgDq/J/RI2UPZM
RPxw2iotsLKVeiqPYhak6Ki7tAHo7uZ5VnFKBD5m1Mquk6nqb4Jxsfe+K8yz3+Q5Rb2rGwEJyeJ1
U7tyHBrHGk3gc5B16qJ6rfdt5xpMflrgFUi/sqlp7lxjfHLHXD0hC1RHZp08knmbn2S5peVz04vY
lmCJh+Z8GBlHz9wXskNPyOKQ1q7AjmeEx9lbvjYucZ4xo0Uv4d4R0eqQUxmr8s+NQwgOOmK9xyzP
wdqsByiyDjWrkipirMU45My5opx1IMNtq2fLlWbUV+WLUSVn7GVk/QfqHtzReHV1YkZOqYpL1lEk
aLT02jkg2D/SEcpMQhtGuQjkxLnDbjdps7zGJDZdedCYoM31QbdzcMRRhedhoJohLLhYvAKT3U8x
r5rMqzLoCTWnR00U0n+qRMnT0rRrSQ1Yn292Hu9AI0GwT3xWmQwPU/E8ePUYj2RK0mNeNDbNFmnP
ydcZ+dP4YpEVoEjjy1R1AI6Seb6n0cvicMnXIg1n1BaqlPVb13JT3ae+0BfWI/KEqUYv4XHkq0Ut
svZMFYM0dbfl7jJ+swh+51EK1/jgqWnKvvH8JpYOXKnjYW527XJLs8jwYXD5tjBVCiDD1lybV5kM
a9oRkbOyzrCPoNn4m5VIGbrwjoSVuUsokNmNmULkdpALKVzdECKds0/CtToCyiEOHKzvFaGTFz9v
1W1VGLT4lq/2mpsQ78oG7+d4GY1O3BamXe6AJheQpfO3ZAj6XW63+UvdF6wnWKDnN9RhzBaRsdXZ
rdhN74EgvesqhFzoaE543YqquVjhSCmbM1/PU94+Cic0nqDt+Khabs6hh1bxtQ4h509pxmW8KNve
J4R/D7rS5o2H9omxdByQCcYRmSlraIvLWYYbpj7221XL9sYjzkcENOnIJhtdha8SB1OVsUnM9XBa
LPQeepzX7VmyEspKPPnAEuWDnOgDEXMdfunt4cFXIluioWRH7gQj4IKC8hWTedt25jNaTbArJ8th
pWu1I11QYMgKYzSuNEti8o+TBSMJNi1gRDZnwJEOibC4HwT6NodJfbca5nyj8xDRWU/w2CRxSzUw
pc6+/R3QiHU0FCoyFxsCZFFMUWv1RxiZ1Bk54w0ApO2shhGPFji+iaT2zug/Ln5QpG3YoI9TgBuw
DBo4HfCNIv5u4alT6mjojtyvOScxu2ITT0BYf9FtM+/NDYA0WQZdybiqCFVTlRnRvTY8h3mB/Tag
rIXDYriDa3kOjZC4itF+U53/Dvxfs1/DZTqYQ4vZUYewJwVHrEwqHGVUI16MsnvbMNTVmExXFrXx
eBCJulS2L+9sJpNrXAbNXpq6OCz5aJ5XmLEnw/XDqGvxQMySVq0gJVKIlqajqcSIZdcl97vO+7iu
IBolrC+gkeNHuynLK7dNMCJrDrmJw56QhgHrmu8AYMxcZPFSlt9Y9YUH1a4foepwlFhD7mXIislN
0hCnwn7BrZ94/Wds3Au217G/T0o7ibPZGm4XEcw83LEVI36xZ3S/tWH3VYx5dahcBoZZidea9TO9
2AOgvoDfau0FPrVJjd96wvFxMdBxSmcDB9thye5BpBQPod20ZzOw1+u5pFt08cuPU52YO26muJbx
lb0GxFxiMTpPee5J4PYM/IUKuK97efUZI4SNWUM35wlv+6GYfR1LZM8DWKH6mhokDNl6FfHs6M9D
lmg44p4fLSGvYSFVjMe4C14AQ673pcMqgafpZnbO/EkBPS9bXv48lsUHLvtyvNmYc8+d7/Kzjsl5
ZkrOHhSXmJKYFD28Wu7dMSk+YLd9cj1viZsqvRV2M5xge6Z4+bKixQ+X8EZneSbehW65xAoVkZVm
sBdr4tn4zv2UT3qGBbB2nM1yb8ZCkzb2myuVdHeazzmyW6u5m60VYXtV/slXbvBxKQfzAxv0L0Wb
jHer6RjFfp6z+VS0o3Pn1t4Msq5Qkjtri2CCAZ1+zhmtgw4dvhFm/Uh4330kyDiYMXdNgxHDbu3Y
xUn9beidQGwXaspnCkpqy7T23rFtLZdLRmJXOPVDuE4xEAFvh9r5RMfqFHP2vg4Ajb4fCF98lml3
qRayopQHYnDtUucNF6L7JOFJf7GodseGzZKwJLs6qXNL0qqL8jIrph0sffXFrIJq1zbT8LQuPXYm
bp43c2ZUR/LN96snrxIW6j5QNLtRJwpzCr7O3uy/JakPHtUefMhpbv5KLkDcWFPu7vp6qfYuR31C
6O2K9aLz630zOs1j74g+jzVvxa0qbdL+ZtLAnhvbicxuH+ABn9Wg72SAb5mkfnFI/GX8H/bOY0ly
I+2yrzI2e9Ac7pCL2UQgdKRWVbWBZSlo5dB4+v8gyZ5hsWf4d8+6N21FsrMiIwJwfOLec/fo3OSu
5vc6dAxyDimL8+LQIPJ+4zTL3njE9Z9yYgeesrQLjyJ1k5OwRyresHHOTTmwiUvI8EM5SdjwayQR
p18GY0bCssTQAHCBVETBs16vaZ7PstHDNi4mM9tMVlmDY4vIGxCtfujYH7wJb+m/2/U4HL228i9V
mnZ3VhTrl0rZOuP+q9IuUI0TZIWNZZTqitQx3QGPpH1ox+eIwR4hJLbV+8Hi1woLRF7Pwy5JuR8u
jBeLYueFOROL0FucTxE4jyUYvIknq9dbPjeiRjeNBY2BkZVZzq0DlPHz4I6YFfCbP+VLOZtBC17o
hulY8jks7HKP0bpY10tTfur7EiKml0bexgLd423aYizeRDiFDwP/1+NUcLySDv2E7AwxMWiCr2VR
VoERu8TMdkt00SUlaV4O6+ioGIpnMqEIrhOuPIxekV3TCpDBXHRxAM4p39bGkpMto2t7PzJ2eID0
qXVgL0zBUjKhYDKZhGSUC5kUMi2PgIOjewmedn703FRXd1MEHCfwkQ82TsY2EfRs8r2o45WLgedY
yrr9TrmZeH2Exa4ZrSdc5mwlOcZmhkK6PaZ+TJT9mCJVuuSTZeDGSc1dvtSlDlQbc45OXj5ROjnq
2MWO/QbchTjYZYyArOiMe/Gr73hhIIw0jK7JMCQNGlyh0x36rJHVWw9nL2NQw+nT6eo6dEZ97NG2
PU4NDIgCEdJhsdkJD92M7WLU9UlzTQZ9p5JrnZJzEsre/VmwVPkmSjJWUPigCTtMRf3cZn6YfDZN
i70p0iNAAc6aTrksduCwb/zBaCo6Oj3bZsZDsbFtEu2+LukodonD6bzzgSHtW9ku74LC+jLC797k
9MeVW4tDxV97XsBaPdR1Un+KJ6t4HEfTPi91Mm4lm8zAjk0kb2ZcqF2UtWxgBDpH0azyn4ydnWav
d2tZTRGAxbJeWqrIXTdNJPmUZrqLeNZRnDfzbpK62/W5ezLqcggqGvdHhoX+XmdCvttsiY6APOpN
mHEy5auXxk2q+JBEagh0Bf1LJYXD19vG49fcN4YD4RR3aor972gH7gZ+E6aBQiJokvOxgdVAKdVH
V6KFCT0xia7dcd00+9qf7F0zowXFWry6WNIk3o1hASMn5zEe4mH5whAbbJTvFkcjwbVhYLvelqOD
iQVla7uFUzUjjlJqX4UWKnrfNe46tcyP9RijPyfVZcI+jGSmVJoK3Mh3+RzHP+rasW7CMEk4aJsI
wzcCwqzl4O9rcmHyON+iqix2mok7D51xfkBW798OU4Tkp8TynzmJvcOqz4HZVtU5Eea95yEkalvw
/tBDo3eMFGlQVhgVKOwa7zZjcYZfE4qBmYfWJs199TlCTLJB1Yj9skji4rNRt58bxfwuHryDBZFd
wB4avouJB6tHsvppBu3G59f3QGoAlm8meGXbOVNMH9wIjeuSvxMNEe8Gvi0AItMnMFOXOAK+vzQI
+/JPbcp6IZe9qHZ9BwxtMym1cxCLbMiCDc8ketvvWTuFmyISzpaamaQSo4SWuNOo73r2h821ctKS
q6V1D6bIXKBYVnLNoyi7Z/4gRNBbU+/tBnS+t21HvQ21SQbNOv6ZvLY++U2TEy41LMco9cSPsaRF
S4k3OhZWR1aN0ciHtGPenNX6WxdP3dktkJ8JpK5n5lpBHM81o04HRCuZl2eEl8PDksURzJzmK/0a
pdhcEsxnLWlxKvt6yIjaaue3Afk/ErTxRuH4fqWUek6Mptm6GF8usQOguZkWCscqRt67NMj7ekMH
5dB/8c2GSPpZbWBBvJYGRx7iZpDcDjAoEO7eG0vaYgPPBu2G8AbCYEP7eaky4NNLJi/lHF8To/zc
1W6LIy9+0g4iF07S/ThTHZVRjUSzkp9VbOYnNZTW9xYuRSAikodro3idUKP/rOuCdUFUeqxUmXpQ
fE8AbzeLUzwSM8WOp4pSIO+1F34ZRJ8BbhgGQr39eXwEkLNUCA7CkLFTN457uyXrlOK/MOlxJvuQ
9cp/LDmwiO5UduXw9kKUIOBZOoM7odg5IsMDyRB5XBLEunMUBnxVtXuTpXZ9hxuEwtrMYLJJUPvm
BuxNDg3FI2Nw14u4vpUmceX8gf+Uld5PGclHK604PMCynJGDZ+fZ5uGKuvdbmEGyOmRGBmDA6a2N
6+JAtvPpvCQuWBxhvmoeScjtOmB4cp0F1mW0nX0ceK7prHxw8EThKoiRNpVw1EqOBGfSQNOROxzd
ofmCaemMpkhsQT2IUxYZN6HfUuvkcGXTxj3X5tDtsZK7Ozdz8nNtM/4j9qjdlpT6WypTuQ2t5qqj
4QGI33dRJFzx4WwTrFg+NFZdBgxm3FNpZRKIXhcf6F0YIC6Fccey7o11TXvpQgPzknbIEc5VeYhF
HYEyKUyopDRn2u5bQkgiweSiqwAXwEsh+/ahJxzomIZjAgF//pJFJpOzblZ79jvgWzr1NbQH82n0
7CxwpnnU27Svxh926w5PnH1y4zg2AlzR9GfdMIxCIrQ1QwN6ncYTEyhC1XZaZNnRd8obq8tRpizK
IoQ9Gf1+50Zm4W5SEWdnxMZbE4oveJ65fm/NqvqMAVjhFjSW5RtrSGA9pOUZ7xXanjtX5MYx5YGn
N4occVgpqWYlRYtEknoaB+iEzxqI+k4V8/yVOotbK8IkiXXUu6tGFbL4j/tvRuL8jLQ5w6+KjRar
pOc/LBMrQjtxx3JbJ2J88Sa7v5cytpZbTYQzXEm3qA5MQQvYKp2qg2VNljcrlOfY2pMpqGWCXDhZ
5nqPgymmXwiNWxM97rC1eRgck3B4niP7hQrBfmrCCPFGM3dH7oN55+iW4Crfex09HEAI6eVTBARu
Cx3uzjPb8L2YQM2B8fG2CAZlEuQrhPgyoqdQV0L+2k3TDfGFGqKb9jjkqq1OE6eHmsX5s3HYYqaH
KByndUiEhGZkFkZNUzjmpqS5obwbqxr3llPpV11bzYXdp4fDq8LejbqYGd8MwW87cy4QYjH56nZM
bPGMssp0Aq/pl7c+g9vEbRwyNGJADeerxJat+hq7IlcPnLR67A5jUybXpa5roHAMeFCF9xEV0zx2
4Ak76M4a8OcW6Zb5GbiM+wUUNdySrE+7Y+0h5MMe1lC0ehYE88jIB1LM1fRk93XH8ElkNRiVGUh7
LQ3/NSeT5LsdRymq/yhklcdMbX6cM7KWYdsUyW6B/gQArqXxniSPaErQog4GVf8cKa93rAgeyBpD
Roxm5VxnThfYdY/3LAmbhyka5Fu67qcRSHNgL9o279tmBQjlzeA9trbmecpZVt3nizG8GVbSnxWy
xP6DXHqjZ6N7y2pD3OJ8Jtqs9kyf5rVVDy0m/EffCGlftBn6F8OI5VeoGdm5a73hSUrFMHSSPXdp
VXKsbgrbK2E/tnFMCi8bYALfLJ5Y/chUcKM0Qb+3TPhXLaCvVX5JTTnb+84Zbb7pIkV6o6MUtGZ7
v0Qtam5nriXCROIgxOJG59TiqGSbOf/MEcF8Ds2WQm1x4Ncx6dCEOvsEr0Rp0rz1jl3tR4OnblRZ
PMy4pAKanWQnojY91AaYdijpxUWHk3saRtHtcPRn19os4cBnrimuFdnGL5glOvTgExAYTCfW1tHY
4FXSGQ911tS3wP68YxGb0a4dlvowtsLaqjrjKjH02N14RMB/YnoLUQ3V/LOgvrvqqhn3fUf1zzjT
ZUpjQEeM02ELLxNZEruMbVS3xU3f+d+MwQTlZBbh0YntLjDmxbzxB24N7BPxLmnUCYyed19ODlka
sz2cHcMl+9oJ88DCb8FF4+MCdjp9bvGL3KBOz67AaL6SEGjuhnAW+9Sb36O5QAploUcNvZSxohkW
zMr0/EqQaLh30bXuaonsyuBCP8QDpv8BOcAJaiYzmyorZ8mgbQliNZmBYwoWsnZFLSsW/TkhYx1s
Sbwc0WgSR+6abX/vuRVzYBMYaFDacsgfJztOUBnysEntrMqYZw3Z1XBRJtisb5ixooiYq3hvZh6h
ToR32NnCvxfhQ6um+W4Ei7KRQ/bqt/KTijisbaPcJSAXAiYl736JetOPWHiMYxwFEA9FQOxDtZdm
Zh1HC4J6lBJjgyegsmwbN7RYcNksdypOSIpMmzdYeem9E/XH0JBIxJruMGC8+WJMrEGkMj4pgWtH
LFTIK6HyUOMF2Exe/174afMw9s0Dgvd83ojK49Furo1gnBt3HuL4bShkfGqQkF2twfhuGW5/86GD
1Jz/m4Q1GIMe3/rUjfaafThdWahPJ503/9HFk/KYdPN/u7YWqyb979bWZfmjbX/8+HV1/fFTf6yu
PfM3x4aJxKr5Q4v1x9raF78hpYESAqkakTv/++e1NUgg4XiWFGyTV5nWP9bWyvoNXdcqmPc9mysA
D+S/sbYGgPTr1hreF5Fh9JzCVEjs2Z7/urV2Z00OwGiXJ2PIsL0cBjeM2JiGxsj8oCtYuaOrcuV4
7djsbtfuOTBbaHNAnd1jU1gJc8WwLXYSK9ht20Com1ZWnbNS66KIsd921AgyI2f6hMymaYJZ2erd
X5l3cqXf9b5N97ES8dhRfe/LGkaeAtuKpysKQIs0lGmw9BbMewB62TC7Phu6zeJP7d6OcdrkpceE
O0Uha4ElhaHdFqcePQ/sUmfft5gPRTeI7ZAm0Z25Ev7KOcHzjsmFLrK1QADiJag+xSa1t8RxdW4/
YIGRdJyvKIZBCDL4ACdYICe9qfTcvTDW865TuojHftQyKHP3gX2IfyNSyBheEUVfSCmg6FLZQA5q
PwRZ0pBdkArNBicsj2NCToyGeljVlXvSePz2joGAa+kH8650/XNUZoFdTdm94YUkNwBmZtg/ejuc
mRXLgQYrFh7W3dhYYisWy7r66dSe+nYxOIBYvFtZbJzztqx3mWwQQaOJDdpUVDdQfUE8Np7BCHIc
+2eTbJcdBBv3GjGXO2BBL/ayUTZ/a7s81INsb9zEYEnfy2dngiw5Z72za0cqsNDNWlpPslZHkKB7
h+C5wKjhU1orqbKnCgbr/IW6pT2YtUqP/RDJA5rF8HXwkmqPbsf5jvo8m29Yaac3kc0SJ0fYRHEz
wcv0CsgASex5R1h+ek9eDQ8AwdyVyEhIWSt1E8qm/9XT5fgzYiWzX1aYxrYJgYtx32DnIBIeIEFa
v8S9mVIeV/O7wdMHIe9iixsChoeLZ6y+eUwaQEl9QJd15EEJlfBC45UcGgoYomqliRJc8BJ/AEYN
ZTVHr6+yh6lqjDNZwuy8C01SSJPga61Br1FUm0bhHnujT+a9BjAzsC23QJsuK+UU0e4+LRnJb5Zp
zT5eaajyA4zarIzUuffS7bqdiDbSQmnNEgkEiBrRUZL1gRyiNdl6T3Ip7jGvHSGqMTCh+LvRjnyv
8sYNrw1s3fhSm/mbw/ztEYb6AWOlaZzapLdCecg7Bfp0M/hj6X9bLHjLuyicFzReU3vf9tIrvvkl
yTxXq+zZPHX9i11P6l7j39X9DtTFsxW26c7XPcVHXvrnsXLRnvghehdyt5waErNRpKSbzEMEH4ce
7UXmrLqpPkWGzp/IXbciU4visTXwpqRSIJZz+NyLgQjpkBGLQx5FFAoiZJuxoxo3ottmdgv3DXkc
I/Fda8/mQ4kCMvyehk1LJ7T47Kt8hFyWYe1EXz1x5bKC9mD0IIUgji7bTsMaKyI6P/3qUrIaR68c
MELaVT4yrfb6Pgt+D3ILpxhl9xgVsPSZUb5n68yfaSMOQuAPnRg2ZTMCvO9c6/tsqS47yHBCRe/O
2EqDwUjYbnQmLqJdaWe85EKAEw6RCYqZwrpTkBOVA1cTIwhwzj68bF2GWWCDXxLlexGBCNkMiV9W
d0QwScYSM5o71V2g99oCPcIA78KdXNDqcencTYMz7Vme848iHyC52nzGWwcg9TN5pfLCloIGNGPP
Itbl83hIgeXdlL7VnLLE576f7DCws9zqmN8o99CbMj6ULlO4KtbZfSnz6/IxrNOmXV2n2EZjA0YE
C2BnxXiKPXdVxydAgPqyR6ifOvLMqPtAlZWu9yrqSDNykh3thTL2YtXvuDlRyg6DYHOrRqbFjlGW
t1gMq0dvcJ3bzmmGz+xV5LyRyr/MABppVLQZZJMVsXaBdr9Zlp6hadEu87dmbr7yjNIsHyxCqSEh
bhOsn95GikY8RYsZ7ieRei+guFqUUkbIw6HMTzmpl3dV55H8Y8ziPJD6821BaX0/h6wsXCc6cXSG
RwCx4hMVfxK05FZ+HsxmqkiSk/UxhXR+cZdVsGVLbwOfNwtqGpkvsVTm2W4qrJ3RtO+MktlqJ5Z0
2zHpQmI5KNbpc7jcY31I2ev6h5au+GVxq+40k58MebCEh8UGBD+SCaxlafGXjOhr70Dq22mgJ+ld
4GLX8NQVflkAW5uR1weEx5ZcmgkdLQChezwOkF6WONtZqR8dHN7Anv33wBx1tGKOxsX6pBjfrRNV
v34fPNndINE1fwy9rPZ2R1WfmaF5dNpGvRkTr0fSfRTUkNX3xBzWZLh1+W0mxua15z68gdan723Y
ElcW1iVx1GV6JVUecKaKh9usskEKy9w55svwpfEYnc5WHL+FVS9uw9AkzyJtHSoBUts3vQfdqiqU
uG0nXDDbhDv/3k7d6eBLR797bskS1ckAZy3dg4Z7U2yswnNOhd/6OKvi5WIiuf464m1npVII0DmI
80i5fgsxuRF2UTAGK8Fp4XRVuwTyu4dclIyoMhS7kZzFm4ksQoyrLWJcnv7EShmMUSwzpu2czO7F
kBDCQWFFLWEV4NN9A1dvO0wOCmjgc1siP2jY4Zl1JEghenOYZjkmajnue29RHje1HrqgCkndlJNH
TUF+AC2QSDkJNNZfBvoDpFz3ScE3JmKKAj+JYiQ8c508/Men8S/V9xbEkr+r71+69/iX0v73H/ij
tDcFSEFbYG0VjmnLX1Sp5urPENLH3/Vhe0V6+g9/hiTHmicGmJv/U9e7K5tQqNVEYbsIWe1/p67/
IKH8SYxKrJSvFNDT35Wozl8jpirC3JiTAhTwkQ0uLCrHep734A94oBWWOmXTtEYYRJDlkV213815
Tg4TFcz93JT6qBt8XNjxp/sUjvLuI08mnmf7nilKSwlV5RNm94w5nOjZZRSFY4UjGvwZujYl/eD5
1guTUL9g81jgpnQiqBtsi/LQuPMLNEhnxPIoCSh8zMr7qWoXiudxhOM6DafI7fE0nUJ3MlLiXb1m
eKoHPuQno6TO2NVWTBZ8lI6Au/gsLSaOBIFsBS/LoVejAYwKyT0PAhX3hi4s8mHGPLkNiyJmTc+g
YjuWTvhcFhIrHT67I2+qCvKlN76OcZE8e6nFABALWkqNhxNvQoWw4Fbcx1XYv/umSDY0GVS+CbPn
rUPZv/WrAVA9UbaLK8tzih3WRgGP4Rg7/jiCgb9IhuCluQLPpts4ygbjBNRsDYJAtj8/GbPZL2hh
oixdlVS1Ld2DxC7bH4ZQVF1zJHQuNNdzCIFsNj06uUj0TY0tlO6HkZqUxXD6z4nwL50IGMSRdv+/
O/7XH0Rrlt0vh8LvP/PHoeCav9FnE+LMWOcDh0Rj/0fP76rfMM7idSc02Vn7etrxfxwKH+H2UvIg
+N+Tgj+k6pb8DVe9Sa9vg/jBye7+O2fDCkn609HAgcTj13f5DRlHrKr4Xzt+z8TSDdjcPnoeG/Qi
jr0NuBr13wCJ1rnBn16FgDBT8R45+ZTPIST+MlcIe4Aligr+2KclbJFB+Kys8bB+Kbthui8cF1YK
1B544guEpj99H/e/v8r/YCl3XyVl1/6v/7l+X//04nCQPAwD7JD5sH99i2SBE19F0OQxsvwKt5Nu
CW6eyH4v6D8eGSlX7xFnE6byEkUlFWTyYzKws7DXcFSQa3MhopC0l45FHmEdRkNQJ6VX66XrViMH
HNfNut61DAFvGDGEj4WTj8H/x5sAbeubts9DQTp/+QSFtmpVdAuyxoVTZLJA5xQG+TesfOaXRgGS
Cs2MKCaDiEiogx/xMYR4k1q2GuwTn2DyUk73FboMVr+wy0EoLfuBackJ232GiHM0n4uk74iNWjoc
AgXw6L9/DzzO/ul7QMoAtAu9OoOuvzAXWiD2/eyO/hHx1RhoQVWHXXc+uJjs/v6VeGb/8yt5QuHn
sD37n8ZY7P7aVcroHwcVieMMHpCIAq856041D8KG/Pn3r/eXm+jj8vYBbVkIyFcJ6noF/ilnTpqE
WhfIAY9DlOgHThT6kR7mz9+/yv/l82MwB7iCNbdHdfGXz8/XHBe0pt5RS2j7+Bd+1spPjlnrPf/9
C33A/f9yu9oS55fLjUcV89dDIY1w1oxcg0e5sIlf3BaTlM81M898cXOB1xrVjdOCoeiyR6wS3rXO
qb2t1AwfmT4sl8K2mwc9OxB6nMFuUX3g5dwMpkLpsBLaID/Oh4Rr82WIwLpsSQ6xaGLTcdEbK+JF
gMzKHfS35NhKp30bnSU5/v2bVN76ef3yLrGgmCYfp3TZYvg2Jdmfv7WVENTHi56OY6rQcQNcPzHH
bE+IU7J9lbWsiVX1c8q1sbbDmBNnNz2SCw+uEhX0HlEGkMwsQc3elSponFK8mWA6bm1/tr64Y1G8
IdjdaXOUT6ZfNFTxJHFsNeuWZykyfx9DWIJvG08vcVQyOYyS+ZCRoI3t7AvHWXZ0Otu+i3ppH9Gw
UIFhZ6E6Cdlw0T8fYREQAGwnxY4KyDy0qvKedWinp9RAKVCaDdZHNO/fYh48jGqz6GTVWDJq0kCa
zbC41rXwSF8eQsfeMdxjWWUBwCBiDN1tZ0bVMdNV9tpB0MgbtMWs8o07usL5+zwTFeIB10R11amD
HVrs6lInltuFJWbATsl6sEGRPuP4Ld6ALmc/azOu8BYJn6mxr2My2sZqLRzJZfrkwn0L3EJqomT8
/JTO6XRdGt+5c0gHDjovKf2NKpLxDpFO8xXhDilaTbsDO5Fu4zD7YaATvMHpZAR4j7BPuvpMBcpv
7ZgNI0//NA1GeVuFNTljU8myNtLoQQzYruyVr+vnGVR5it/R9wy4IvDbzEJ9tmNn3FhTDEqE0MQr
eIX5xcgz2E0mBLNbk6RxcpVW+6Dg+cJye1QHyEneiR5avevQae9TPieE6pSi28ZtyWSw9mVcc0UM
Obk/jVLvVaORDsSSfDRkfsVm3eW8sHru2ZNNI18NHCg0VNFxnPt9HKsHGRY9oTz1cOpI/trMxtR5
Gx3L7/SERYCcpn6YdX6ThHa8BXrHACvKoY0gXdvQNPdbLVgGSxARIrLQXflT9ISb5iaMnC/xNItj
3HXiMTSXeZdq5w29FkaFskSf0aZbI3X81448r73SGoX51I9n5ln+phqWaVsQwLjpU1K+mK+Tmcie
kiMKrIZZlHAFCJq9GF7kHxBUlduZUTYCr3jml5nCPfAbaxtnirwgLZoVsY+BJeAxBDI48pwySMcE
/1HkyINuW+NiL1V17QwGAhqN8HvKHhXwVutiZJ2ZB26ETOu7BTUgx1Rr4syeTeuEPD8/mioRR7fi
dnEM+v8MWDVKnX4nRyQPTMOhBXdxuGU8VH7TgxV9SuEEf3fcdv6kBj2eC4QFZEf7gNphRV+1MACB
MazbknY9nHqcZnfGjEavz2fk0LCF3dYkRdJ3lyYwG4fkJxEVwGyX6cUaRLlX6z5PZFG9wyxibdMZ
F5Wv+uRgOk15TdC6oQxAWWBX/GNa9oB+6cqaD6lQ4FT9fDAchtRNK7J9mA7zz6HTY3Ur5igPwpUu
uQwzfqQKL0stCy9IIp4c5gIvUIq+3qEBkzvesT67DsbxkQyeQMZiviydaN8wOVh3khv1dk6QygRZ
CEMHQ001/IAVOUK8ESxqoQJ+i9HF7qGgua8flLmS7c+zIagvkEvGMIlGqpOBkg/0hKD7w+AchORQ
NpvehLs5CSd7zCOr+USweBZkYhmDxKAuNOx6PuSZqU6j1WRoYfz+tera/NSgFfi+GLGAKUySV6p5
k01N+eXkFeg9rI7HeVb1rYqX8Oy2mifXqFyC2xSCoBREB9PqgXcO1v5upbcHdq+I6+oWuEdMBe8W
t0Yhh9iVn5F+DhIPwdC214rfhBRUcRgGEsZDFgiMavF1QztCALaDIWDfmRwMKExbFrskoiP4dvKt
7/bhmVrFBjLj+Ji3cn0eHK5XU6FNoAYeXhOyf3aqks0Z4AgDOWobiaawaA5hadgXpLvG48wLkCuD
fJ58TtTEgQ0J5wtZQqjOQsK9H0H+8Cfsa49aENak3dj8JDwbcDA0aRRf1aFNJRt/6kV1sSdxwGGP
jVz36nZQDWoj3HYEI0lnO+QpUDcVxkQRshlik42Fsks2eBfsHSPbex2W0JoQGw4HXQ9zfODjd7Nv
2vKa+EpD3ADAmdHR4dWBs9kVJMNrBYz86rNbqjlZ5xYTpCet+BbX1lQs/2lY/7UVta3WBudvGtZE
R0mZ/BKnwZJ1/aF/dKz2bxJyrHKwMK/+aZO29I+O1VO/4bcGwAbid62s/xzr7BMGjVxoHVs5DtUj
juc/OtY18VmBfFvrSU9KdqX/Tsfqrq//a+HGyyOQ46/kt8CvvZbjfyq3vYFkuWqOTHpWXE9QuCtw
amuqIe6CBnS7ghcQfplLj+jDfk1B5KyLthbUywthUf2tqkib4ARQe9sNzXCnXWbJ8ZqrqNeExaok
2gC0u3dqwu455Cm8Dmebd4FURycB+vfoheS78lV2TMjqYuQ5M0hDf7fDkmTYmMLfmif7vRTNGksj
kRGrmqpvs3YPr51TGT+yyZ1eeOAV0w9W+76bnhOYO7dI1naanABAsOlFgF7wDs4Qls+jsoioQDTW
W7d9x5SMU7oyng3LJuSQqfqwq/FMAETA49EWCaEXrlTTrakn/C1Z7H3Js5zNT0sHy8cCTvFoTmN0
TWsTHXPmrLM42vNd6I2jvTcbyFLwwb9axVJeeGBAlfUWK7AJU/6k05aNqhlalHkciTmOs1fojPO6
VmQbZrU8u6q6qO+xXAoXDGdsnZjiGZ85tnmEtxPFrmhjluBE8myaBdr/a90mQ4d8bwL2tOgFX8qU
hiSjhX5E3hLVZCfvmkSROWbAIHzWbAree+Z+SANz4KJWZHlXuk7zeUIiyafMYReh/iMx1c8Y1Ww+
0tIiQv5I+axX20uncroRvUb4tkqh5Xa7FhGiqkskvh7dI4q0GK/Y1tANiawjdsKLiRd0HRXyx9xM
+V5DVM/Opunp/EjsLfgZW82Ze63X6FbpLwXklQ55dQpHKdl+ELa6waIhymNWUEE02f4rhkVIp0Bz
/FcKSsQH2oMz+rGehMNv8zaKfkgOo1tBDJk6H2TXGnBaT+RQHqzOY1Gjp3a5+LhqeJ+FSZMQmYxy
U/Aia7Q2HwrrUfK/umwhtBY/Ib/AyMoqQsUK2gQYXEg0Nr1KCAV5yNBCIQGB10tIkhV4buXI23BY
g3LbLhQESNQDaUgRLqLvxN2xV4MSi2t3Wv9adiQ6P+RYjpptZZRDO7DHWyNk0Tvy10/O+uY9ZguA
PiU0ma0eVxL20jD8sRxGGRPVNinALRMg1FPG1jJq3kTYS3HvJQNBAOsrOm5PlNVgODyKcxQLm2ZY
0YjpSKz4iEXB24JIYi9ujXJYDhSq1rugDieqM5qqiyN0/bmBnDdssMvqI6tV23r4CBrO1ArEI05O
t7vQ6QlqbuQaRx6pnLc1U/ldycRz3lDKzcbrx2/pMSWOjvkMan+LuIdf1q4drjKDfd+tr8m9IAmi
ZRfXOivRFu98szx1I5q1fZWvX6nEYctnkq6Ws468mIvvtNVl1hX/7M9r4NbvqdhGRfOdVWuINY1k
cnDHnBPKTcmnsgphzvuEbMCf+G64IlPHWK8pc/WNRbbhFYcKXyEcNrOY+m1cZ9N2crNuDDqf8qRd
nPGRBdR0P6QzietcaVhoqt70uE5LWMe+5dfXzqMjqW1I1bY0GpwdEqBMX5S4G8H9Q5EUbnhJ/dl/
5cvES6Qoth7TeAa5kuu2/owutkUamMrpaeAqPqR4sfYLANCtGCKb2r1rv6WGMlnr8tB5zf18evIc
o9i6UnNhSw31bAMiyrg6zAl4d7hhFRQJsIbbbtS5Cmy/RJLOR8b+YaLVP46m735r6pSRmFlWntqx
kgD0JtsMLm6UWidVrp/vPMXhq3ZdTpCeBS0vWIx3uIysnYVEhW6yU+NGNiwjWfpZ9UlNYB+q3Ivj
reaJ8VCiz3vMB3B1UKGB3oIEjeULokOyeiinf1huoc6h7pJjSkDN99x2l1cv6id3LzgCrw3C9x+q
mcZnAi3mE1l4xQ6aIXblxHghoE6/0tu3QdlkqN9zn1zv2UStA0ozv5o0s/y7qdwLr5h3ZSSWH3Ac
yZVRY95ePHt018A2F2JCsYTq85ylyO3BmBNDytSZRlVnNywL7MAex7WCnDoKvyRc3KsdNVCpdPHD
tv3Y2i0eLetmmhuS2bvJu2UI9UhmMJlEjCohSYEubc1rjrKleaD7jU/Md5mWIkPAmD4EED/qmxG0
E7TmPrwvB81pMruwGoy6f0RBiwpzNKmh/RYOAQZ3da0zNI4vYa2qV+Dq+gm5yH1sD83jvAbSjVFr
0qWa7lPpop3Me7rgu8byxDFBSYBkNxafIjlOFyv0npdIOm89nKVDNdkVMoSxrPz/Yu/MmupG1jX9
VzrOvXZoTEkd0Re9JhYswIAxZXyjwGBrllKpWb++nwTv2LCohqhzfSKqyoWBJSmVwze8A+sDTZ89
bMVwmzvjfpIhfSFpX7VtDLsfBp+3hdBk4n++QCqKms68hn1fbycbkb4iU9aqzRyFORbgTblFFB7e
YhIl44+I5nKxhrvmZTuzhA6+n5uiQKzbcostQXa9Diazu7URSLlPbcgUHIW4tvSZC7iadPJ0EBgS
AEDOfkwc74ex6PvLzjZ/aNT7haQ6Ddp8nKRY+0i+n7cCBcWBouTXOTTcwzxl1nVuie73gO/KjzmM
6+YBrEExXKPtGWGUiW/PaVzk0AQa9d2el+g6SSxkO0ROeSSwgIx2lrMukFQCeaHO+tYxvijVgfOy
kbaEAFz+KrpxOm+WFPi1N8NQSrvhHvBWtInRObwKZeh9oTYQA1auMF/BTMiXlwBs8gtc2O1qkwDJ
v0au3dv4bj9uGS7AR66YzoAxVz+oQCPMUctvUS/Ns9xUdx1H4hbCkadRa/cWNkbZmLXnxuy538cR
/C5rblYAA1sLoCIStG1MCudQfLjofQU6i5JP7tsdLFqL9Nqv5YTAadK5PGFAfpe4yGDHkvY9h59x
KVymipkm5+UY1Hu7sP6KgJGv4kKAabdJ0ikhaVYJcGSLRiR7Iai5hDY/J0UIy5k8FqccgN/WLnQd
E49qWzrXQewKPNlV97VWLmRQVQ01z5N063yZcHHpBtCE8KTgGn8TZgOCWYFAtpwJn12KGujrl+VX
JDqGCgRIVuxs5Fk3k12gZim1/goIccAhcKqSq1LjyHKY6remUsNhbh3tkMAvDiIGu+b5A+7Ybdpu
ujK8djpzOJFVn/Cl7cqDUy4NptLg7dZz1Y7bvq4AjyRjbZ31yK5fQ8YnkYvEKTgeTJZzKrhmW0TI
oJT9XdInFExwWKDnFBBQTEP8bUAtAJrCBPm8aZ0zIctpP5kQyt0wCQAKCt4D8vojeKjSREoh8HuB
X3aeYOuBOEm+lpOH2SwulgReCToM0LWLEzm6wR2MSWM1yEl9jbLax76siTIKLNa4D7I23TRaawyu
18pEcRz/Sry7VngQu5sFEaJD7YLUWpnJ3B8m5YL9t+3J2fE704WPQE+w9tlvnrKmF78pdY7bNBfe
sk/CrniUvt/sQxVG20KHVrJs1aoYZmpHkCnqNRVisYVQh9EYMKh10Af9xSgtexNhSb1GuA4IKMay
Bxwlh8ulDaTzjfMtv+iqAlTMugyn8irrUmfd5l59g55ELG7glTpgZYxQCxNkhAXV6P7MLduMd1CU
4KMNJrEgeJL8S8whGw/FdA5Jq92ixhNOKDAEgN8JAy7sAqgWZTIn/g5bEOb04lC8Rc71PkaJ+maJ
xkxSCk92Td7P517reZdNlWA7BFXRQLbYgwhSF91hspr5JKjS6cryuvY2GUuYMM1BBsu0aUK7+VK2
dfuIFwS1kq5RZ+ipRScqDu4I1MYdJZnN4Cv3mpIV6hjekOcYWk1lXMA8WEZrl4bLglmIq2Cg0iuA
x1LaYrnpHVP+nPKyiJk+doEyFWJUKwdcIshLEIo5GkUIfGjgohECYTQo74NmlKnX/wRMT0F6roA6
qhfgY2mwuZ1GkzgBTeff1CAk5TNWsnrGTTqV+dCNobyYUL9bpQFz4RSbY8Twl2zO8RvJErgutuuZ
f6Ul/6fGlYLUe1WD/995dOcVxqNw8f9aEkSEXEcFsX8V27K54vQ77UpO0PGTnsZx3ys0HY0Ctxxa
rZbrHjcJ8W8DPhsT1/pKuaejQybqpYl9u8x++xQq69OO3nFLCk1lxwo8m96xCajNO2p8FQmShZ7Z
1vsK0Os5Ckp4PbAxP2DLAHLRrvvHpDBd9zIegt45VfRTI/wsLCMpLxBKKNj5tD0ttU5XfSnVYF2W
hljkmbIBfw1Jh6tyXhMAuksVEbaVApJhbDohCb3bLV9tYURqC8xO7dO+J8yEr/5Qe8PYfW0RbG93
S2dZI3RFARLwx0I+kWuJaRK2OPIcYv2YXCRnx7gtfUfej8XcPjFlqt/BMlRfnTAmou8azUimmSnv
zdJF1DgmNzL03mmSYFHsu16Mtm93IfYM7UkQ12o/84MKEwhpiROVWGLatlZQ3z/nwqVorMtX5Zur
9/1tXe143cai8egJl0oNClYmxZmjznBOhEy3AT6kR9WXTDNFLI3CakG69vGF9Ae9u1AokLWj9uHY
x7MrUGRwTcGFoITzimWAGAQtGd4Pa899aNOA3DrGtlmgFoKw2j+9Og3dAHoCEn2w6zQJ4nXRRwKK
8aGPIjmSSfDn40g1G4dg4sdC7evJ4Kqi80kCjLEkbfv44hYgjaNnDxAMNIPQtny8rI+ffcw8A21U
Ve9bCzWC1TDGIIKR/7dvq6wlbQb8wMMP7lwfOkR2aLCoqtcKFbFfgDuYrNvnG/of4chPGDgAu2jj
/v+rm/+3eGjzN7XNl9/4N0LPDnEns2n3gkI22SCZ4y+lTYin/6LTTdmSXYwevqB8+QeLA4LHYcKb
lD3xdvZe8288vuWZId8lpXUpkv0j/o3zdpbp27Eo6zBXLGabCbHn7RzHjWAuy950fyXmIrPfhc7b
THhoJN04xXaYJN1lBZWsXTs7RbnGt9fzHickSqtzBBXRbt1Jw6XWkkPqgBhXhZEZJbRqwdx+UyaW
BPOaJFYsAnMaSKAG+khDo73Sih57wE2a9a39BQiN9NGHAGU/fku6ni22yPoYcKs7h6nN8debXnAC
LSdtvNVEBSVUaxRu6OntqiHToljEoXQtPgFZWG/79WgAse41QZ5/wfEhKfR2dJBAsej+LN4v2Y5D
CPoNl0Y6qcp1nPwijCkBGOvJwv3pdyNUOt+6wKi4NTvpFc9TWWM8fXs1t67eb732u1vyqaFhOU0t
nPo2Itpvb0lXNMq6VfET262XXyDpF+dnGMg2tH+0pzFewKWfJlZGp0QG/SrPJkkAkpmYvj3UqAnR
A/N73DjOqEi2ZrJdonhB3aWYeBXbDtW25S4BMWBMW7HkjbhcFhR7k20Zui3xPuTUHtWwjx/q7XkC
HI1BxpoFbxaQYdixHJ3pUZJPqZEX1S9zRLzvq0eaXt+U+MYvVx9fiBX1ak/VF8KkzkWRlWyAwXvG
Z7wq46On0ISLmKInoGm25WxlEeW4zdomK3xy/Mz9Mra1p5WwhVcY3VpasT/c5KlXfYYXehvGPN8J
fWEAekRPAJSOEWIWma0ZTpl4GtD5E5e0HbMOOndpIN13FpNjIw728bO/G2QaIgFbCYUw02cU9MR6
9eyGFRt+XfjOY9GDAYA/O0sod3QGl2geP7mWnoT/Obf107FxuRZMOHY+TF2OXijE/iInBLafJitG
Eu6XDTg1QdtD4lB3RoFAD3ExCw3t/acPyRwS+h8UG9l0jyITYEKtCrO8fZxM7BCxz/CLYLiJbCNl
dD++1JEZpH5Iwl4OaEEwyuZtHg1oVtcWbWa7fGrRcIJuhYJL9a2wO/Yo/GWg0MsvU7hEZnlep6oS
5tYbkny5y1pfSmdVFmyIZIpkr+E1QugoDqN+p6ku+RCrYN73o+uWav/xTb97MeA3tVw/cDhone9g
2VaYIxlqm9VjNXeKu1BGmGe/B2s2vO91XQpo0REirV302WC9n32ACIG6B0BSXdpFR9tWZGiAoPKM
n4tnWPZCf9pL+3btBzJBH91yUB8o0L5wc/9hTgoK5/C7lQrxjjEme7hNy2WEaZxg7N39hLuZhTun
EvZ88MrZbYPNJ6MUHC9PbtCHIsEyQYERyOvRu/XiUaqyV/VPHGqwMlnBQu+WqxYxEybVMpvxPJyE
dHCwknailNXUVpgCGMT9KGGhn4RVyPzIBCyz3wTKjAzHn5vTBx8sFxTdywYMwofdxZuAmXxvsYiL
cCIsKZQD9UBbibdTUQXjGEYRH/0c4DSR3qINKi5c0J6nIriOEtlN98usQ4gVGjrIB+JKCg+UnXpJ
RZNhwN6gAbBqkpHMGdmlrPwlRvDt1spBk2e5YvmH3vcqRXn1TsHt5x4tmYUkuBZcqu9w6GWGuAPV
p+VuAXkw3A6qEcNNm/E3I349VJmXVZIgc1HTI5xGLl1CTMcoPUPcnoUeIQzHw9QoISMUNEMYq7wV
HE6bnxQA7fmRFLxLKeAbTUl33Y1+yWE2N+ixdOuWgkcMOCgOubSBGgo/vqCVwNUArktx6YTQW++b
IPWGfeQOTXpRuFUwn4zQhKsDwq1zf9ZPPZZB6ykgnp43ULOs+UAFOeGwNKNOn5l4F9isNhk0XYtm
AEJ3aLH8eQAvQx9gXGGWEmpXR2RKGFDPrJh+2BToTawofdMot2jk00LYpr6cy2zdSsRW/v0ZjWwM
tXWASaXJmimHI8oKrIjHGPR4IXHpSUL2OsPMgGeKX0YVyubIyGmbKH5gHDv0X8g9erJ8K8GaoNw6
hk/UNoPxYFjk7Dc8Hhu9ni512HFqOTloinYL2zUrbyp0D3x/h1yXni4S2iNraqjCkFkT22gIA4vE
2JbfgjwV+bsu7vLAOTPcKYXjVmL5IvGIGTJdZWBjtKKvQWEKxgSWMTjRUwpeA50x/Md07JZZk8P3
ZvrQ+iGyUIrponGioYq3taH0e/ftgV1gqxZkIJFEtCM9fxW4EL6KA6dxhrOwpVKbbWpcqlgKfeZg
Nsib73A918XRjltCYFZfaOwzfS9U+SDh0bVD3/JxDmAr1BtnEcLdDyJwdOOuTAMdt0UDDZHL1g2Y
/5Rn+GIdOrPPbWUunkgF5qAAyX5Dme0ZzoXWJJ9UEAK6+6xD/MbfxabQU1SH1sOtDCr+21jooiET
lXXsDYSOC1GGO6as81nNi948EppxD1njKL2kgYfzobiTwbfDPIC4sUIVxnKGWx85dUaB/rxs5/0w
mW1WXgyFC7x02yjAAEB+iMX0rEY8SHUbmYeL5e3R7qPNuMnMW6BBaThs8Eb29c6UFJC7dsI0diDo
YunsunyOXRMNc/q0m3gw5XLlzfPE9A9alJsRy0O3cq4IFMYaWUWPmhmYPlP7yq0xvHfSL7WVpKCW
iNX1G65SkF/WDtnTFnZJ2ppFOq/grtAFX08FKLrxkEetzz1GRsu7oX2CBPtD1VoVD1NF2RzXX2k2
Ri7YSbQkwUAIM3XRzmQjZrvZdlRPZqxEJFq7qL8Qt08YstioVe8jnFG8OF7BxHFz8bhA6YQZymY7
awvPDK4RNWWVTEmCDF4NIduHVgNPj8mD+K6eiajdNHKXY5zOV2Y/tcyhyEnx9T2gs7LwvcYeeoWv
keewVbZNxSht8EKx6LZOpmH1zWU7CpstF0+MnrdUWaT3oJnmcuSzwsbUu2DP4DNzzRTx1GFndnLk
J0lhGr7XYd/MvpSbmLtdhxRdmUgJpXu2J+lOgvFD0pDdYWAUWQuW3bVMqAFHKFRpefvN7B2COWam
B0W7cOMwxnsu7Vog3+SO7ZLjaJilzylfRojztNvALfQh23V9w3ScMIii4e0HamZ/mIPEcL9MJkyD
eMUW5bl72XQVjxTUqlYr1Nt1iKU1Y+ZHgL1kI3/yEHZ9PThj3Tg1+EvFrhpu4yQbKX722bIgbRig
dL9porGKkElBmPRr1Ew8PMJ5Bbv9MI8+d+xn6OMMO/zmfBZ2BkOJyRNQv2ME/0xrULr6e7OLXRlo
YARJuHPwLnq7bw3a5XcW1FrG2PGVrpcSicb4tPhGnLJysTEAOIhAr0XDyE7ZdjdtmKsO0YPFmsUP
oxppBZrlVNyGth0iO6BUkzZnokLZDvjh0MtHeFr4D6m4RMwL7UQfF7dKps2PlD132eW4/BZPLvAN
BWAFSa6HEYD7+GUJUXlZ0R/u6oN0vFEiY5lVoSfXDQSeFue+ETe1S9XAYtPtQbO0zp2CYxXITIfS
ZMM7UmzyU9AsGafwoFwU7xGh1CH9osa5gBKKa3K4ksqYu3uqTL37VRTd7GI33ECFR6CusOeoXsmQ
54+Yp1HcIUnPSVYAgSnGZdmEabGYuFGC4KsPE4ujp+KVX4yg3OVuCP2YNjgB2nIbI/dTc/BRDztr
ZyQEVg4YGmsNDDYENSzirg03Rm1r1wc6EZghekW8BzLUbZraHJdDhEuZeWKNVmLvaGhaFTg+v1hQ
W4scz7iSeV263zAJR2DzxIStJ5ttWJvTdDt1E3rdRttVxo1ruO1y11XMahRWhVAQmoeYLnDRCV/J
EyTK4mWCjOIDGocrV+QnUdplNI1RYEJhPqTHbydrXz1bAlhlFlRPCSzEYaJb2c3NL5xsYZSsex/h
jJXttF4HoDGqGg8abm56eHJHpZGLS0hBRo4pk5CEtcmvhF4BzknrOkDIot7Qv5gXsRVO56AqoGwe
Jrv6E32bM60t6wbmfw2sY0SWmmNJlk4pvW8IKEnpbmQ0qmggnoKtl2PM7HtEYxEMaLlTIKqZ/zgH
0o46UQ5kF46VkI2Exd0EOnxUHOAsh8QVeoeDj6QjzNSAcR7twIGOMYgFp5VjcFia2CAkReQEte4L
LykzTpmu8mJ7OZl9n8/c9V6toz/R4hXkbPzMAt+Ki91QFuFJ35Sp+A5eQgNTLWn4kMxjo6PWIPvG
Y5v02pbIPsgNRunEtT2i4NEkdjPWKCdK9rIsSPWhgRRMhDaWU+J5uB2sSizOPnTtgpCossn4jVN8
ESl+rohLALbQCiyV3hDLwuaMHtHiIDRBoaNjgGTl65MzQDyBO1Vx4nNtDIP9evk6uF7D92pcQfkw
E/NI1lJLA5/7b8NM75O56xf8iJ1ZIXdURbK11AN9OR2vhqCWFgB6vRI/x7Gp6p2wM786B7o0cCx2
EtUt56ySvg5Z6OrpMerqSnTW795o5zzcgC4aenzDrIq6AUqToABRkzKVx/Czh886RHou9wjYn5xS
f04wFyus4Tavkfrr1iIc9d1bTmQwkBK/6bA+mVPkln9jesXAss1k+g761kCWfP/vkVgaltCql2De
qA9VmKzf1mUHRmqTYwgegGpEPo4hS03igBuvnCLvOzw1ak8vr5ED07LuSP/67jZoookndjCU5R31
7eCjfFbBOUWKfRkzMwrvhxzvv3wPNyEux1OXcHS4XXxbR7F4jOrik1Lg0JJTiSUZn2V2WUoIPtqY
Z2KvJRomS0m9zprW6Wgqv9ug+EiUguaAjuYHvLSUt0fZsR2CK+Dmdp2ei8g3uR9kgPU6cByA/7BS
coLM26J19RJpykYXvCr6biCyBlcHahbWiN/TxtITzIn6tLFPGtuHCgGe7vl0TYYh5tDs65FAde04
kihQOHQu9gMMMOZjBECNyNpkBLLfYF0qvuDv9U8TlajlaiwCn+PSQoGcMyxJUEWloCr6WAfzjtR3
+7I88g41stuiH2teqkIFqSvPncmBvDMEIzywPdzu3GdVN8yFAvUTYoJs5ypXz92issPqogT2Auc/
LtrAorFKj98hqB3rmXfbG0PJtapF8Qimxt1RrEC2KduEwI2Gm9gPU/UwKOAy2JHkvUQQm9zSdc7d
0epyPDo9m3lWmrZOAjNJ3//WxPmMF4IpHuEliSfvuZu9BVkD2t/zQfjhPA0nk+00+cOQWBODEr1E
Pm1sDsQabR0onjadMJMBcvSSEQdLFRIYTHEM1QUcUuPwVUzOorYY+RjTI2YcuMmYBoJNayeRCenI
kKi4RXFFSKe/RarXAe9njBbjbyShTrp9+HpEYWrCvAgVBNB0/GUsa+ZH1EYxb027bhKuTwF2qetU
4dJCjBJ69XLHqOsdd7Eact7TxpcVTUDyB6aT8Lg8pb1o0VulZE8We4mDXJdsKzwwiGiswEpIVXIc
IB5fll41FDq0KoxS+wfMTV20DbytAUgkEJdR14+MyJn1lPTNYKy+mPQJq4YBWXTG7YVGx0COlq+X
ONlyLC+EyF1tyjlm8UkEM6W/FpO/tKdBP1nFPmhtcgoONnwlYpLADhXaHWyomo8J3U6xV2VNpSNR
u7LZxYGlPmeNUx7DaDhtsgGn3wsC/l6sWypXdrFFLFBngS+JRRGhYkkNYEHMGUX+Rsy0tLpgIeN1
hyBjopMkmcz+MakqXmlq9frW+wrQcLmFhx51HfwrdF0vfElxhB9EN3S5ApylN6yO12ig3JS3aVqB
AU3bhc5Agp3Mg1Ojhx9uMb3TOweqXTrQLS1IdPknNa6/qRnRL8RohYaO71nHBVYEnjDGDovx5xR1
Os/UngGJtzHQNypg+vaK5/3kksdVNcpUAekpnVjXsgMCp7c1XdyJq8DsRPfTE6Pu3rxMjQJ9LY6u
j2ti7y+FXgQxrqMbRrSmjiqrdoJz7kB14mfqAi4k8hSuMxAUslmzd318redq4Ov6sUXp2IcnafsI
Ab3vSrWm1RZjkTs/J6fsSWT6pIQ/ALrZTViGiSrRt9ouombT6CvXaymiDEUDVxoCDHk3VQjd2QhJ
efXe87Iz/+l9VCrWKULley1nAjLoI199fPvvhgoEN6xZhBhgoIOI0d9/VWmfcHvGitz3HroUCxgk
1U2l00IOV1Kojy/1bs45FIYR4hN0gmxIwUdvhTAqtVHFlg9Am5x+3kdzkI131gK83CZJj9F5+eTh
jlsoFi8GJrXtcU1kHZ6JvK8eTgGpCmLq9w/A4fUe1U0stqs+ZWe/iW3Qf/MmCon3CSZmvv6FBY2p
vrDbld7px89+PMx0TUF1UaSlTepZ1vGMHAGGDmMYOz+oSZA6oitPlSpAv44d8OMrHY+y7TkmT4tn
A1ejOHZUvMb3pwkcK7N+gCj1gU3JQqfmaUamtoePqaPGjy+oecCv57/t0QZ7xjx4dPgoH72dQQDd
FjaTWf1QFX2iZKuAO7DNsSnOvNdINfiYYu0SY3y+9nNEe+ftxzeg3Qzf3oFgEmtwD0Bkn0e3394B
WWJSWNKvcM2E2ldt6WXhqEvVIwmx3X4OWwaV6NAYoIjev/8UxQ0km0gvSoHkaXI6vgxOmXm6xEPp
f2YV10jHkC0suPtxJLT5WAftJnA6I8Aq1so7dmt/9PRhOcx9DWgxiUyt84UDo66/dn5P8cga1QQN
Gv5AlW0Dgnm7A10zYDi1qXNDx1btgAnQDKHC9sli2rTRx7mQKbEN1Fh9xEupJLflvxToW0J7ds08
t3XQlAXdc8RnWzpYjjLU5KjatPHI+AdxpqhM2sM06CJLhfvt2cfD/27C+a6NdI7ng/7AKeJ4avdk
FgnytPN9nTQOMWssO50ChUunI4A/JeuPL6l3ijdTjq02fO7RoJyBMNDRHKdRhmhBG4z3YSx0jbFP
Q5FfIK5s58al2ZrcAc4sYU8SNVkYQ1KELUp9Nx/fxvGTO9DCTHZOzZ5hzT23v19tLxXArJF3mdzn
NeXPs7RUXfnNzkdbndtt949wTGikEJz5DpUigasQ4iZHk1wgapMmsm1/DMD2lzu0vfS0yDKpI6uP
n8s+WtJ8euALAOHCp/PmOOZRRynGj6fAJMb+VrUdktsR5csO2wTKqGS6aTZyOqxoeJf84VOwYV5O
nhPekax56IJpSxZKMKQ8un8vR0CD1BEWVwfqaUyGApOYVZHg1anLWpOhywABxC8W4RAIXSbOS7oj
t4NhOTyckXucRXFs6E4RLiV6vyYhyKfmFAHtdC52Fa527sXHg3C0qTAG4JggGNt0IJGQPR4Dz4u7
sBT99K0vM30yRzWtCmyYxprM+eNLaVrg6/ms3ymbF8qwwLeo6x/P57EGEyktN7oN3Pr5Wj1MmUut
XqSPJrZ6tqCX3nsBSIdRwPVKV0n/fKUG3EtSEgSTwfVcX9czyQUlO51dthEVBSPPcJE+b1mqcJRT
Webjyez0JExbMJmkx+nCpjbs/jT+6BbpJpJRZDZrZwnMhe8Ndalf+OJlXAVqAuEwJFt94cGiAoqg
tpfoN5lZRC3jCj6tfu+dSnVh+U8LjRXJ3M3oeXDuRRFVDmc1W6ik15+ct8Hb14fpLSRI29Q8S4+z
EBrk2zOh4QmGwJTRYzE4/vdMoY29s2mP7kUeSJcaf9LtAJ6Fhxm/qmgjXbRmS3hXd2iUQLOqgr6i
aQpJPTRmrXOadM23iPy1vSqmdkjWSTDYeyz7rktabY+DdFsc4JSBgRi9HPEFPG99SMy0veBESrT1
aYLcgAEr4q+FPvIA6QXQHAqoQEg3VA3zO2MxOpIDxEjHdRuqK5dTKd+5heFc+LMaNp2cmy098eIu
oYd/hs05XYJMdpTz6nykhddZxQ9QEx4sB+S5V/3SmBbCCcq/tTmfH2SCOd0qUiKhhBG37Qn2GFAn
fae/Sx0nAQdlGm6FKron7yFxt0+FIdVX4SLnTG2q32dTn+1oE8wSRh7N5fU0hinIercczoAgb8EC
DxRskiz7qw+EoGoeoRAK/ai+XbCX2BB+GgnVPsNdowR37Xaz+dOeu/YHCoron/Ue7KtJlIfcb9Mt
Ivfp4eNF9nazZkLQVmYz8wgVXJtA4WhC1JR//AZvnyfe13QV2lGF8HJRwxsVyhTfPr7Y2wX9cjEf
oJw+5onhjiMS8J6EdiqsnqB+lWCEJvPWqqivguLPLwbX0bYEcV1e0yJEgv/ja7+b+c+PCVaHlg2b
+DEOrPdaZJxcVT41GCXKlVPAaduVDrr3nxwTz5/0n2P4+Sld2wZ4EIYWB/JxEjnhumgPYGWeLFQQ
BmIejotVTcID9yIp/JvKLqObtMXCBDE7L5QbZ8Cl7QS9N7GZig7YF2A98UUJFZ5VBuaRnLcYxVJX
7BDeI3ixu6qUK7uz3GtzyKrfZe8E5xXl2evBnu2/wow8dWXVlgkNJIfUUiIAgHRJKaje5PTi0Dii
sKbC+QkXmY5WQq92VuyZD+bUOeuF9/dJLHQEwmNIdBhAGMS4QKS0j0MCy4DL4Qbz8uT2evCT1ElO
nDor9tMyPVSo9N87Rjhtejum6dEoQ+xd+CvV5uMp4OnJ/ObN+BqsqfEgCKFxjB8FSFYelbQPEv8p
7mkcUE6D+TwFnh9u0OdcOihR8Ez8ssM1EpZZSbenLvc1dauLQYqhWxV+bHxZrNjdO8tM4UxF4Y8S
nwlvrXLjAqd5/3x25pPKKZ1baqDFl9rgpWGVgO3Geukm2i5YyUVrX4aaBEDyvcO44vcssvTS8dHx
hbnk7dO4ll9wEyq0rmfb44SR9N9Mz86vjSrggBCTNe4cuxvxHVFpfDsWYYKoTWPyAFgpoRTRxbQA
IHpmNEI4E7+6nhGcp8ns/mVR1YZjk+eY8nw8uHrsjscWJXjSfUE269t6/b2K+npKwrx3P3pqUte7
NBonu5Mp7qubHOeBS2vUjKCPr3gEr2ZWoSmgUbfgkRDvBa729pKogBSq5Oj8lcnMPaNsZpQQf2fj
QKESdygsSdnpvVg9Sccs7rBe6s7TNDSvjSF0dh/fi3g/tQg12T6ftfeEdQwGVGPptUGMzn880WAg
b6+jHzW09GGDM6e3ajAGpsJR1lDNO49a4SZLhLdPgMNuqJOE4ZqGJ+QHVQv/e9qh5UHplxJ6ZbTJ
BVZp7R7ln+lS9El8GqML6a7wqbHx3oXC/axYWfYrBV9gHZSLJ08MhmWX5Z1xgXC/lrQcfViwbTJf
zdPIcYZDn9zF0NkgXVtpfl7S5iWidMohRiO5qICUYC64HWh63nkDqSmxSPu1QwnpNCkLR60UMtqI
skAcXNbo9LdXaIpVtFxB1GE7ONFX6hA4itct2IeLUYYtsl8p3Pc141dbp4BTRnViitj+C42S9HsP
Pe63m9oppZ4hw9by47fzfv9hpoSA5oCuwR56V9dzbDqhaCPlvwJBfWAVjqh3g/KY6Rryysip/Kel
1Q6tlfFzHrIRB3UxyPKz23iL1H6esFAgCJsdkKtwbY4mLEipFq1pv/gVlWLusTvkhYilT4rztBAd
7h5DeIsNWr+bRRJtZRhN90mgBsk8Wf5wAR6n/x3/qq9eVuZrgcOjAt3LzWgGDmhLW2vM2m9Xz4Kk
+YBBQPYr9k3xtRFWe2MXuGf5FHYPnIv9JQ7e3Zl0q/IUKUQLqpnPQeYX3XSV+kkAILkaB6zZeuc3
yPnGWwVNmn/95M29Cxl8Ad7VY4mDmSapPBqyocQVKGzc/hdV7yb+RmThtXj4uvjetvjj2WLI6Sm1
iwg2gfLq3wkCEjlCN7YcT+Clt3deWMTnpj/m32w4lHRIOAV2CMcWDHec+WucHo0/8+1/eBa3s/z1
f/7r4alEYy5tSVIeuzcapgKezasXvHnoHv7XiwDN5UPJb/6Vto81zeLqb37rD9kiEP/iaLYJS23S
7QDhz3+TLYzQ/hdcB8DlUGC1FqROCP+tfIr0MUvLRXYGPUVUXriN/yifUo0C2OdBQoKLwx3+A7eT
t8ccQDLKDWROcNf4tPfoWzKrJMe+XBwok6JxXCII6lmoHS/zjIJGp5BteTVAf7NO/+6CdE2hi1iI
RAvr6Fyl4Yyzsiy9A6V2GowDUlxL2E9XogiafTy3nxHD3iYELw/IGc540QZByOcoIQgzsbQ0R9yD
XyfiIQu5gJNl1m3roSny8aO9XdvPl+JV864pRFOXfS5gvgoZFCa7cZ9b7iEvR+8hxRt3T+mR+FCg
R3LZYTZ35+eZdYk+4XTz8aX/5imZSR6zgSMh9I/LwWOTA3QzlHtobVQdqkDCRzO8CjQYYJPPhD6P
ApXnB9XNEEhC1OVo9xy9w4neX+lPqXsAhceFfKnIC+iiQ7wbOh99jsrJZHKGuQ2SI7NKhvY7iAAg
fVORGmvTrv6ZKKi+IYECkqAvQyOAQuXRrppZSdQXceQeAqKBcv0sD2IaeXry37wWqgqeg0MQu/hx
OkR5zMRLbXYPTjtal71rtE9+V043fWZ/xvbT4/ifGPTlsThVXc/zIRNxrr090tIOoBT6du5hiJLf
ra3lRuzyM0bR+6kjdBSB/jF/sksdvUwyLtfv7MI9LACrAbgMUPjoSBtrkDMUGD6ep0eRy8sjOYQs
FN1chvDYWymIAI4vFPwOGcERHi4D10RYDS/oZ40UsLHegytmFilqvXi8dc5pPETOJ3Wjv5nBaKSw
7QEN4X/etYwiG7poRPv5MAWdfebklWWsmihEwtVomaFNWJZbyu7QKeelx6z7efGibZOesIN8xoD4
uzfg6swaHwqaG8dFrLwIMRLKJYsXla0bpMWIALTEkivVZ2SUv7sUPF9IN6g6OO+oypMMgEn6jXNI
PYY3fNaWMgqtex9o0Z2PX/bbrZ7tm+yUUDN0OVlIJY6nLxgDvHcaaZxhmgfH2DCUvK8oVNwvz1I7
SHwGnxRFrLdbsL4kssDQYAT8JV7wcYlV5gvVEgu/KDNC7xDNJdRuWmApN2I0Jl2k4L063jJdJUGG
4W/Mkion8I6+UaG3i35Hs1+02P/zDtJhNN0yAWzUnaIEF6lNirfpJ4ME5enNKqdQC6JEa7hRfabV
wNH4dpWjfp+5U+m4Z21hlkRxKEbWqTB2sQWgBUxdSaVvXSC3UqOIQyNAbC0+7Br9VoS60MnhHpGb
YO+NKGY/LQhkP004d+DflyysK90LTDZ4oVvDyrNGWLlWHLoPDcSVm0IgnmRm/BrFMefUB7ugEOSw
kZWys+a+G/z6gGiHc6YyBnCFeM58hVkHtAFBq+4OZp5Bph5GjbW3Wo+Pbv0ETUwKNLgiFwoixSoG
miNOiqrhGgEj/ZwkNA2qxCt3cEn2+lSiQEab4P9xd25NbipLFv4rjnlHAYjrw5wHqe832+3LdvtF
IXfLgEACcRPw6+crQHajbvvss8sxQwzhF7vbCRRVWVmZa62k+mVoyUMd23lzrixozXoF1SBGsM3b
pCd1qm39q5CE7lO4jnYP4Fn05IokFORnh6hF0XMF3SxYx8FXDYomcJlmaoXhbA8E4vMODc6HbR5a
S8pyzHYDJZVlrZH/7KjMVlmay00d6o8JsfYFgmy7+9TKN+cmOe+5HXhGOcP/0iqbXBM7jFZr2kcq
FSzSCk0sYxEq82llMKKLYPG5NvTgfDGd0vY+A28CyFT7iKwm4+OiPHSPvA6ovBL1zsQ1+E5tCwqt
SrOncOPpQnAZzn+TLZCgceqUBjAUfyzQNfX0Ej4XVjbrWqNNA+NmFCpk73aXoxe06GNjReTaN366
FoRr+qMAi2RmG77FEWOzrRv7yheBiULTmHfebuPeqNA378O4hqEfqYpinZjbSLsDUsysQUDFXNq0
xkX8nRoUZKAYscE52ra2dZUIf6mUNipsGSSX6BwaFw9DCSSkT3rOvmjF4E2YwV7tnW4aR7vzlQ2t
rGtzg0LZIgbod4Iwk9Ciazs9ATJkLsPlcD9nqOQgJJAj3k6HGVhCmsNelOc2Sc4axgF9+Ej1T+cJ
raNuOYEiPqoFG3NZQuRbWn7h6rDOUzdCzEZLP3jTRr9oGtR4TnSw6F+3Zbn96NC095ZOr9HJDnVh
TUA1NecMie70KohiWm5E5CJmWVRVIIsaGo2rUGk+RgCA9zPKhKhhgBes7xwOpDTt9ekuvAnJeyDK
OqVORv4bCfn6Y0h9E/0YP0mQ8RGtb5iTsIXUbPs+TzJ64K4XxWYVm2n+3TEa+m7pdnEHWZQO9cgY
0cOjCPFM8ybCce3VBH2TXKmTL+Cg0uyMhl/WI/016MyEUv9NnKmpd4Z+gE1zryJBOQeV1/MyLuI7
FzTUnhZqmf/Vmyom+j95csupHNWPbb241urc3p07kAUekmAj1O+T5isNSuKrqbFB8IgkS/MVQZDw
1DRhymVayWcEqF7OoQNtv5KvAu64LdHPIeNnn4tgFF2IapfpJykEUtghPsLnBC9nNP0B8oQi7Yxq
3uK+CDPlchvukst16mdntVnUK9oq7099JVDeIwa3+RKEpTGH9EE38i35lDWsYrSO0qWdG6yPoFFO
oEn586JMtbNNEmPIUe6EZjXuf7pATTlMpz5NVu2I7tnzcIeqpjlL0ej0IPRlVbK/IdJ1Lsj21uYJ
hBEErxcLbkRleXEC1cG/pHN0Ngfh5Z80ca2c6pu4+EQzYdovl9vsDPpEDZVFfYzsLP7iRoFO4zyt
OsuAw50UEc8Bi27znl2p4SCPe7+xjN1+lngqX9T29PUNqa/tOzUvkndRljOpFYuIbFkvUGZU9DVL
Iss4MZzGSa6vr6EKE2Dr4OF2c7xt/uSlKg4pblB6rNWGKavmpYuaW4G8IUg6AMrA4So4PPFOLSFi
LxAd1E0lphGwUVHm2sGuqFGPAA7PfuwU5gJ1Rt1AwzONhDWtSrLzMMhxQXhjAjPRAkcBW3uXgWbY
nFgluRxRGaPLjW/uLozKWFfAPsPkIUmYtvPYLsGNw6WOHvR4R76v9Ok+pyHzGwsF/SzZfDXXvpN8
r5PSIF9m52gKgRY63a6N/Wrj7Hfe3AwV8y/XWriXqe9mF2BdPapMlRcUM4Qo/W9ZmS/XiTk9NUEj
e/MFYmXZF9o2F8qHoAEveeHovnNX0lF7btGI+dQHDn2xRmblrAby8alxPZqZu7ax/1Sa6ebe8pLv
etR8qdCUfxvmen6BXyUNqrs0+zOKRH/yct97aoJg/8ErbL4cK359ugN84SLdb9OwuxR8w9kuyuwr
KCwZEM097ZfnGWot9TykQ9b+Incr9dqAH3e7y/LpvdVAOYdvHRbazOIrIBhOPuEzIpLV9pTmWtFt
labGW7Qmo7c7tNXuIY3t5mmsZY9GqUSnMZ3JvsWuVV7nVtKgxLnQA2uWOdNgHvp0md4XzR4Bv12E
u3AX5sl64xhX9b78tkDj4MM+98L3WlGot+Tgza/h3gq9eYrYFHslMluzHWpJd65RB7fIjUPAI+do
zfzSy5Z6sE+u0Y4B9YrE0DVNXhRwGXm2SZFurgMkALc0/Kw0XV/MQOrZ1ZkfbacfrTBBe247bT4k
gb+4UeuieZ/7KpSH0ts/UGfYFadqlhnBVRVUlTmn9ZkCgGCxd8I7q6JN4LnrF9kFp1zlZm038Sfa
/+juXAmRZJzpiq2C1WTy3O3Z4b9r5S67LZIEXC8b4TVyJZvoJHF9qGIx0BF00aPdeWjQT2ieEFko
c6+0y/eeXu4hka0XaDXTAjV9CCko0WQzMm+qQMeNoi/m0sksKbd7avBpsaAGE+u3uV035qx2Yd6d
OpFt4BC1/SrWrWJx5iq75swDBX9pGDvEriML/cnCDu6zjbb7VGh19plErnFaVrSoohUzglaAOOhE
j0LdrGrWNsXevR2g9Nb4T6iisw/lKt1OFkoZ0MGaoXpXNpxTtlFjp2jILYK3lDGqT2q6V27NAMLa
LIDFeOYo0xQNrGRrnu0ym4azsR642XnB3P2+iPzqrwSowOPepAPt3sqt4ExNLNjRWaSZCP3D2k9h
0dIZosmbHXLAflMXF3aefDf9ynsHMZDCTkPK7Wq6r/wYzfPt7oSed7saDlCKWCK781sl2q9PddVa
5CcuQO4rr6krqDDwC8ELF0buXIeFWs8Uwy6/+FYdI1HrNeu3FGXI1S/QqX27pR92PqOli/Lep1wy
Z8/ONIP2EPuoKj5X/q5aGN0J9v9NLrR/EZGqPG17O70vVml9v8pYMdkhUSh+2nYK+hj/s1/6vaE+
R/pvsqs6kFrOQgMZm/ah2if+nY0ImGpePJGANYyJI2ohnGbJ73FxIIximoR0P1Ycc2IDfkY9uv95
d8Nng/SrYfj9G3bj+fvfGbzBY1xsc/EdvCAeZIt1kSb8O2NwZOHnGEzdiSlQkaL40V7T4Ri49OMD
Hk0ZEz0TcXU3/N8fg1/m2UnDGDz03xmFIxs/R8HQJ6gXUTXle7cXxarnMwH9IkQ4OGE7wOC404he
Hy0H2bef0g4NvrjIq786B0QVAml3QOBUG9prbIOAcAmJD6kpMHUm4KhEYosZPvj2VFNEnYXEV/fy
o1sBKCjhuaTe3tAmlHIoLlJdfHUBMEXomAVXgqTgyBYAiU/Jt58akxaHBRyq+8Ss8udTQNNY/xZo
T6psh9EZ1yCIHCnMBrk5wETn+1MBMl51A+AkJwxCm30f3yQwcdlSr88kYIHDeEJQqL2OogEKrqTZ
yY5STGmv0a0E5Lfcbn/qgA8/ArX/JCaiPQn0G/hKvSM4igfYCaky4A4PewVlpXEtBQTVZVfC1J7Q
uIUygNZviEfhALHnhJSLAM/0keHYBgG5Cen1QOSngvHXBXazvYZO0TYnyC3CitP6fXF068G2RLlE
zikQFUBHM4VyaXsdzwTVnAi0PAHy2KYAfBOBKZZ6fd2ZmIDjgRSypJ7viA7O0AFYghpeNy6je32d
tSn7+oaFbGmLW+5d/tHXd40J2d0p4zw6LwhNU7DspL4+5wLA4ZRFgZq9NvlpZWVQeiZc6IdndJMA
kLWo8kqNAlkC8E2awbbXucHj4FBVJ+y8DFLfNWxMh0MD1rH8+3PyUQExv54l0TRjYtHHTBTp21uN
6v2poMm+vzqBisz3NwUKjOsoLnTcCTAbC9n4n/skE25Mo8Aqlj4e2xOqh4AKBSV7sBPQ6g6mPv6m
Gx13dE6Ar+PI7gSkyUQS0Cbs7a+jUbAYBXTxLLcPm0eXJBBMD+nDgT5RgUOSLXz9hOhOSSaqKuD/
/uf/VwnTo0Rfh7q9fPrv/0IXXJcOjB1iH0G2EGgrcR1HBc6ERo1MhkPg3A37mByCS9wm6Ran6sQV
QrIWZ8XuGq4IV+M4LRQ2nH7JjG5FQFrus1n//Lg8NUmNkhVVgc62F45m4B1FBCm8ptEljvpc7ajm
ArldyblgmLylSJA9m/HPR8FyJ8DDYZrAuG2v0c0FRE2kvaPIIIs90jw6K9nWxIayQceN/u1Ht0NC
whH8frkwWeekjMoHDJXuGx/FCRDCJpwkDZr59A6hveGIVgKa/ap0nECeHF4FCiPdIIhU1POVQLBI
DpnZBv2vvUa3QzIK0udmVgI6PuRJkYZ4zSuKVCq0FBEzd8M0vlEwyIHKrojpBNIIKTKWV3cN5wIh
MyvCQXyku9OYloJOfxfZ1ydTTIaULtP91ne0NVJZJn4gjCLn3l6jOz1yqp92DyURILi0t0EyCJpU
NweO3aJm4RFMCst9BDG+uYBgj/TmwBl6ytkJ0sarDsEmhYDP1KEfddf4AoQpjAfJFUGFCTID3Kdn
weDzzQGBoAmkTgbKGeMskHeIhAh0/qKZUL/5EQg9f38qCmyN6L8cyrDj2xZIBMpuCxwZEDqCs3Hw
CCyuwSiQT0KgDEJa7zfHOAqC6CUXLtrkjtFOAm/RL/nhKOAnKC8JcZSDS2hvOKY90mB/kB0FXpKK
MkWG19FXlFngnhImjXkU+oyfxB7JikC1msRStzm8SKhwcsAtqiip/5gr48qwwmXVZRMqhkrChJpz
Hw29SCvZ9oQeX47IOnWjQCQxrlEgB6B3zkpiLhAvAcSj7NxPhqOosYXi2KSVdGt8flGg6GQ9Akgj
ZD/cw8nouNog8BcQX1WBRmqv8SUTqLnJ+sUpRyeVfAko384lHEUKjlgrlB2ZDd0ojG4uoKoqD0vT
2AKFkuNhFAg9nkcKnKBQbxV56B6XOT6PQEZFNmqm/kp7XiGOezQJaDeKXgJcXSLm9hrdARJCrnT5
kVwK0FyUU8kgttdRuMhSsDhTcGj4uVRGti3AWpZ1iyCySEs5LmmlbhSOjtE2o8TOiRRK7xDGNxdM
NM1lNweCZtJFTIZfQBHajJKo9vaJt9EdI+HWvxDF+Qe0DegI5BLAq3fX0C2SY6VQDWwJ5fr2+g+2
yL9xvvjBg5n7QfTUMmCCVfYaUeZXv3Bgfrz8ec/6EJVKQe0Y/KIgxHT37sqZ4u//GhQ6W8zBsx8e
MAjtffr/3r/gy1sP7nV4q8M/XgSrdJk++jSkgDxT94/ZyRjRL/rbcrN8LmKEJ2LMfz7JC5WkH0fH
f2P49UbU7TO8yg/6e3bTACWz4QO3GHLpB05Dursts8OrtwVnVwCTZS3Pl1HwPU63weCpO6SrtO04
itPlU3x4SvHUHXJS3jJ6cY958FjkA+MtXUHW+MkqWu6X6eq55Q71Km25F/N6E39/M4+jYvNtOOwd
2UT2LmeMevA0+J49YlPW8vkqTr3hI/doQFnLF4x4EDwfcbrlCJkUWcOXT0t/MAG1DrgmbTeKgm0c
DFck2yPRg7Tp7VOwPPIiHdBI2nK8H06LDrkja/b6pW/qwDDShjFQPIb1YUw7nE0LOZM1fRMXQfZi
mDv0iqzt22WwHXgPoLwCCSFvFw73cvt0sNRu5h28QN50li0fIaav8nwwp3sOpLT94JEmG8shxbQj
2sqbZi/I4nwws3uMtrztLAv4kyQD39TX8/+E9bhIj02LIrm06XibH/mQnsgla/lu9S1dHkVPQLFE
UVfedLkc7lt9nVTe8P7NxXKTZH4w3NaxL3hNf8L+1SrNVgNPJfqR/CHjt6sqeBxsYxgXVcM/8eQP
cRoeLLUuhbY92uEf/nkwfBenuf9mvkxjdsrh4uxqXdLP3t7gZBker32SI2QFZM2/9YPhiHdVGWmz
YUREMjzV0BNAlDqkTacr75jF34JNZA2/W223WR2Vy6NjQl+ckDV/78dPqzeX2Yu9rct6y5r/EBe/
mIiCxPEH9uXuBi8nYs8RkX3+j4z+ikYXg5Cih5jK266Gp8o+uyxr91O+9A8TWviUvoAja/bzKt2w
sw0sd4lgacsBJ5uj6U27DpFelDX915J9Z+vRofZgqx2RLmsnbXyV5W8+v/bwXYZY2v7vpKQl0yV/
1TEK195gVDq86O+f+rVM0w9azMv800EU5bX/Nkyuid94jFbL9F//AwAA//8=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1E2338F-03A8-44C0-BEFA-262F0268BED2}">
          <cx:tx>
            <cx:txData>
              <cx:f>_xlchart.v1.8</cx:f>
              <cx:v>profit</cx:v>
            </cx:txData>
          </cx:tx>
          <cx:spPr>
            <a:gradFill>
              <a:gsLst>
                <a:gs pos="0">
                  <a:schemeClr val="bg1">
                    <a:lumMod val="95000"/>
                  </a:schemeClr>
                </a:gs>
                <a:gs pos="100000">
                  <a:schemeClr val="accent1">
                    <a:lumMod val="75000"/>
                  </a:schemeClr>
                </a:gs>
              </a:gsLst>
              <a:lin ang="7200000" scaled="0"/>
            </a:gradFill>
          </cx:spPr>
          <cx:dataLabels pos="outEnd">
            <cx:numFmt formatCode=" $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hidden="1">
        <cx:catScaling gapWidth="0.5"/>
        <cx:tickLabels/>
      </cx:axis>
      <cx:axis id="1" hidden="1">
        <cx:valScaling/>
        <cx:tickLabels/>
        <cx:numFmt formatCode=" $ 0., &quot;k&quot;" sourceLinked="0"/>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A94C335-EAE9-42E9-B9DE-011E12C43807}">
          <cx:tx>
            <cx:txData>
              <cx:f>_xlchart.v5.12</cx:f>
              <cx:v>sales</cx:v>
            </cx:txData>
          </cx:tx>
          <cx:dataId val="0"/>
          <cx:layoutPr>
            <cx:geography cultureLanguage="en-US" cultureRegion="US" attribution="Powered by Bing">
              <cx:geoCache provider="{E9337A44-BEBE-4D9F-B70C-5C5E7DAFC167}">
                <cx:binary>1H1rUxtJtu1fcfjzKTrfVTkxfSKmJAQYg22w3d3+UoGBrndlvV+//q5CAqOyDEw090SImWiFkVK1
M1fuvdd+ZPLv6/5f18ntVfmmT5Os+td1//vboK7zf/32W3Ud3KZX1UEaXpemMn/XB9cm/c38/Xd4
ffvbTXnVhZn/GyNU/HYdXJX1bf/2f/+Nb/NvzXtzfVWHJvvU3JbDxW3VJHX1xHs733pzdZOG2TKs
6jK8runvbz/f9lfV2ze3WR3Ww+chv/397dZH3r75bf5FPz30TQK56uYGYzk9EIo7wqGU3P3Qt28S
k/mbty2tDzjnTNs203c/zv2zz69SjH9WnDthrm5uytuqwmTuXh+GbUmO3/759s21abJ6Wi4fK/f7
2y9ZWN/evLmsr+pbTDuszGL9gYWZxP9yeTff37YX/H//PfsFVmD2m0eYzJfrubd+guS9acIqvMqu
7pfmFWAhB9oBIkrR9bLrGSz0wNHUYcwh6/fF/bPXsLxIpN3QPBo6g+f9f/YSnv8kV9+v0tcEhx3Y
SgmmiF7rDN8Gx1EHjiDQGrLRGYC31tc1OC8QaDc0DwNnwPzn/X4CU4ajeVWtEQdMcygFFWutsLeB
oZQeADiplVT3xm4LmOcF+gUw9wPnwHzbU2Diq6x6VTcjYK+0QziVa2TgRrbcDDsQXFMppbNWKTlT
mfJ5iX4Fzf3IOTYXe4nNPRV4Y/5+szBJk34PX9O0OQeaCNuhHA7lMUC2fUCoYhpcYafD+W/F2g3W
7m+ZAbdc7CVwZ1flkFxlN/cb+xVIAsCSzOZyRg5sdWATCkuoN2YQ/umxmXuJJLvx+TFyhsnZci8x
Obm5Csz94vxzQIQ4gHoQm4kNa5tZOUrFgZKa2w6Z2bdnBdmNx2bYDIyT/QRjeZtcdVfl7evhwfUB
IY6tGFRk/TMzahLBj6MEpxujNkPlJRLtBubHyBk2y8O9VJQzk9WvGuAI+BPOJdW22MmhKdEHYGqU
qckTbVmv50XZjcnDHGaQnH3eS0gWV0n4tymzV3X/9gGTQilNN5EN3VYYSoEKtZlN7y3cNjYvk2k3
PI/HzhBa7GfguUpMGd68IjtjzoHUEkrBZx7fAX12bC6Ywx+06bHOvECS3aA8DJwhstrPiPPSNHXw
ZnFVmiR81cCTgzaDbrH7LNo8I0AQ/giCJNuGGKhtvXm5XLthmo+foXW5n4wZ4Y0pr25ekaBxMGbt
SEkEW+vJ3L4ReSAR/nA1o8wvEWU3ND9GzkBZfNhLt/P1tkzhge/376uQZmJLhv/NlMZmSNYwpZXD
1+Rtxs5eIMluSB4GzhD5uqdEwGTZ7XUdXjeviQo9kLakEhxtp6YAHJs7yLSxGSqLl0mzG5mtwTN0
FvuJzkkCV2PC6hUVhhxQRJgCZmytF7Mo09EHVDiKS+dH1POYDLxEot3w/Bg5w+ZkP+nA0a0p/Vfl
zzBZAloh9O5qmsMPhBAcMc8mzTlzMy8QaDcyDwNnwBztJ3M+yW5euZ6mDxDTaFtvVEbPCbQ6gC1z
iNIbcyfu9XVdsnmBQLuBeRg4A+bkfC+9/4c4QcbsVYtpYFwOF0JtFp7MKJm2DySZwhrbfsjhPLZm
L5FoNzQ/Rs6w+XC6l9icmO4VY03BDogNVGyxO0GjOXBBgZqSzfuzkOY5aXZjsh41w+NkP43Y6WvX
0BwE+QJ9GLa9k5JpB9lnAiN2n+1E9fOxpjwvz25M7sfNUDm93EstOcWSNNfxcL82/zyA4bBQqMIw
pJK3s2WOhFOxbcrunc7M279ElF9A8jCJOSh/7SUo57fdm+OrNK+C8DXz/4IfKEeiheY+iAEAW0XN
KchBeQCsYK1R7H5XrL3+i8XajdJs+Ayq8+O9hOrsKsxu75fpnyuPkAccCWchHxmtxxApfcCoogK+
aO3+Z8TsWXF2Q7MZNoPkbE+LM1dVdXUdNNVtXVevCA07QKofwYq9SSrPmJmNZhoiUcVxZo7m7KXy
/AqbrenMMdpPMnAWXgehf5W9IjxoqQE2Gs0au9MAEhkagpBnCnymnxlBe4lEvwDoYS5zbE7206SF
SKBVpn5N9qxg1jRFT9Mm0J/pjhYHVCOqQbPa/Y5Yu5yzl8jyK1gepjHHZT+DzbOwqqb/53l4v0j/
3OFwJC4ZmgIekmN6mxMge4buQIYKwaZE8JPavEioX0H0aPAcpP3k0xPJ+cuU8eshhMgTrUtMTA20
dz9z1iYPgA8Br9tQghlCL5FoNzw/Rs6wOd9PWj0pkGnK19QexJjKRpOm2CQ4Yb4e0zWNQrRto3wm
Nx01M2xeItFubH6MnGFztp91tPPb7+VVFb+mz0E0g84MjojmIZrZwkYf4EjBdI5jd4/tSyTajc2P
kTNszveTUH+pr4LXs2foQuOg0YgzNynOmc7cdaXbOMvB1ExbnpNjNxrrUTMkvuxn9ezz7cRpqttX
jDi5xOkMKAFxNmowgwOnN7iYsjlio0ZwP4/TaC8SaTcyj4bO4Pm8nwzt/La9es0Gp0lVpBLIBuwu
bVKqwM4kIs4NeKDVj7F5Xp7dwNyPm6Fy/nUv45l1N9DyKn7dkEbgiAY4FzJm63hyfriGkAPGCaIe
NcvRvFSe3dhsj54hdLncS4Qmovnutqxuh/v9+88DG4G2AI5MpuS7qZmN3nNEPTipuoZPz1B6mUy7
MXo8dobQ+bu9ROiPK+SiM782r5mxsQ8EpVzazi80iJEDCfP3wK5n1u1lMu1G6PHYGUJ//GcvEZr2
3NltH16/Zn8gbBwDg6aPfP9jCk2JOqCoRoM8zLB5mTS7sXk8dobN+dl+YmPK/z99tmgW4Dg/88AP
Zj7IRuuTA3qg1Ia7zQj1+Yvl+gVSs/FztBZ7jNar8wVYO1wtAE3ZtG/OEm3wUjh9Mx3XvXdI975w
U3y7W+vnpXoKqfvRc5z2kzV8CMJXtHXgCwIHbpGm3rQTzNJsOFNgE1ROnV/g85w0u3FZj5rh8WE/
S6Efylv/VfkBThHAdqF1U20o2nZyDY0E4Ac4RMBnzud5QX4BxmYCczgu9tKMfUSuoBqS9upVj0RB
TRyNE1GbZAGZ96fhYLTDHWdqylmDhiaQxyHpS6XajdD26BlOH/eTuF0EuLrlzUn1uoehBarRzGH6
PvGsgcNj6oZqtaTIGkzXP9z9zNI6L5VqN07bo2c4XZzspT59DdEc/aq6NHVKUeZolBAedGULI+dg
UjTB70vacluXXiLRbnx+jJxh83U/deiP26p+82NSa4Pzz3MIOB+Fe20QoOL2gLufGb92CI5/chvx
zybHMFOiF4u1G6XZ8BlUf+xnNu6PsLo2WRW+ZiIBqRyQaslxA9H6Z9vWoYaNfkScFNW7j4O+SKRf
QPRjNnN49tPK/TEYXLDm3xuaf65DU/kazTZM/eKqG5TgwOIoktxkg979s9dxzwsE+gU09zOZA/PX
Xrif6ycvfnts4bY++d/ed6fRto4UHA7h7GwuwH13aKFGAfv+7pRZlnR2H92vxdqN0Wz41kz+jy67
+/VFeA/3BC6v6qvDuwsGH92F9/S7d9PFnYezoRsqvNaqrdneb/qTm9/fMoFVfri2cPqKzbi1RswW
bb3mD+Nur6r697eWUgfa5hwHFoAeOq8IUj8dvOTvb9HEONEO5OwQzeJ2AwfMMJuSC7+/BSnkOO8L
uDcnGavpgDiG4JwwZ7idQlNU1DUuPHi41PGjSQZEfQ+rsfn3m6xJP5owqyvcqQivmK8/Nkk5PXHq
AYfnZDYSHjgfhvevry5gdvBp+j8JjcqMdrG8dahXN/qQ5SK3kgXJ23D8KmWTx1fCKmW1yoqhGsSy
Zr0M+oVlPPLdz0qRWQvD+th+pwM5NMtYW1lx3Ok0qc4SmebW4Jq4l/l3GddRb5ZYqyTiC9+2Bb21
ezM0F0nQ28mV48jcu+YpL9S5r8Ii525KwwqiiFyW6YeAkrrLln4iyzh3TSfT9D21hwIi+2lKh1OW
8iz626pagzGPIN2xSGAWW2uEygUTGtnvKdjCcmFHPF4jm6ZhE6jAufU6k0XFcZ2KRBwnoq1K+3is
/DrsFmOY406MhHgh81ZPP56i6rv9fLStTE38HNldHGrR0/uPMBoj7lSKqPAmojGPw0VtuOSBqzWz
imhV9p1f1ssyqH0RuJawxjz72Ak+VGxBxag6/q5WQVbFrjEFL+k54pQC7z0tJLbwYxlt9NpynOwE
f0br07Qtt2Xsg9BiQcmtG2WVLWFLf7R9u1gljqg5cbOyVupbLIlXw1U/qNvz2EzPFRonT9DAwNC1
OH9u3gzGNhZ3bvwBe065LcmT6s9AeCzz3S4Km/BD5uE61doNAoM2B/fpx+ufpm3jflKcq9QC2Sjo
0Pa0fdmGFukDfmPZiV3wheyIkldQJKs+MWNoJ+ehRQ0943ExNJdxRcgYuCjvJFiUpyVB/LENgGQo
zyAHM7UI4sD6DIBahSQa4sy79vSYyfLIFHnqDYeWl1Z6OBqcsgcqTz/y58mj2I1eBPRc3V0xQbYn
H9iBl0QDKW+E6qDlq4GqkcYrWXZNJQ5DxxPqW9lg1Qu3UmhC+WbI0Jb6sA0NybtnNgKdWTKbSFwP
By2BouKmKxw32pbG12MkdV5b33GQw06t474OJoVIexPg5tami8QoFmFaDSx3e804pJIhCZrLNFfR
sMgsWmaXOg3SMlsW0pTsIm3DrPr+9JpN9vSRvbWRISM4tobrg3CEHdoysyVN5zklKcb+e1/WJTYB
aWKCxSJ9x6Xl9iVvrcucxcWkNHVnppcw95v/drHQrYATdByHSh3BBUzb9mI5BavqoVLme5ZICzY8
gvUaO7cdSD3IU+5J2P3Kb3D1YRrJDBa1zNOSymPHiqw2dosA1nay/EOAUVk4Ju2p6OPcpM+YFTrf
Y7iVBCE5Q3mYAWE1nWN6bPt63mW5zkb+vfKYstLDqK7ypPlYjHWYZ4uuGAoIZ9lpi/fMUKRmWDrx
OFiXXZ57J5Uuk8hfpONIhtM0KLLaczNNlFcvGkms5EKl2h/TBW616WESmRUNNHtHRp3gW+PQ64ri
GTWdFvYH/lLgDjZcYAiDDiYgCP69PZ9uGPuwHGV8bGdWGcuFnaY2/6bKOMC2e3qr/fwo3PTqYO3Q
U2RDvWYYpx5Lh8ZX/vHaHLUynrZTz4oUL08/iiLL+2hasL8K95ThPgxMTuIaOTmzg9C3rGizNv9m
SyMjucgJyv2F63mN1uWCjrYFh+UNa5+QNALvNXdGMqeeg7f6ruaqWDUdf95MiblvwkVdoFhSU9xO
NJnH2ULEfVylXmDyb3kJ21Ac8ip2xBmjAR9OedUMAFl7bTJ+TYN+GGy3CcquCBZwY5268IvRs47L
VETj19JqKnXuhGqiPb1o00QfxY2cNp2puIZiDK0t24u8jOLx65iouItdkiSTKw6xp7DtTKYD/JIP
uLb1q5P2PXYkl9GAl2okfu0sc1nxaqXsZtqRce+HoE3F3eO141tD5zqmj/AVBpQIkodWNjGeOpdp
fNVXKivylW5L2l4Kbsb6fVnGXukmSVqydGH5Xtof+wKU4a/MyTzxtSUtherYjg/21BaZAfF6em/M
HRNW38YJaUQuwlboAJltDe4NmU91nnwbaVqVPjYgsfPK7UxkkhPeFB3M39NPnNtYNh0MZhRsBMVy
/dMTq5JUQZfy7i8+NtNm7BoxGXVW2TEoiWoLqb55ER+xCTvW1JV/ZsNcYp8+LcZ03ciWUnBcxcxs
uGN0tjAB7r+t6yNvm8LSKv2aiiytuVubRlq3pggK2NggrjJ6WHq2CT+2lePDjuaBNP6h79SsNS5O
b3ZJ69bML04Tz1GXPS8TZ3Crjqr2onYsEi4KOfbmFJuIBG5EhBfmrvAUnUxYQLAPTRuAM514UVxP
9qxFc9sH9Hra+eDyuOR9e/T0jOfW2sGBKzL1irK7e4oQ6WzPOFZekHVFZX9pm4yAmsuyZKDm7Tjt
WwHqKI4D2vXYtn2sOV78+o6vWyqftjRvoo55l16vpi3NinBMy+MwZ3wy/MVYEboqkjavwqNRDjG0
zuvSKVKgg5NCO21aQI2enhKbWTYHvM4BGYBVA4K4Q2tmsAuepaOJMvbFqQMO3apzfxKgtngzqe6d
HuNIwADZvKCfVBy2cjIpZV7AfVoBRXBCezn9yhQx2q4THdniOOySaR2KoTPq3Ct6fCoM+DTFwU9V
tYotu+Sr3ClbXi0GeEFM95mpzeIaTE3DFzEKVYEnAovdRqvuY2onjRm+cL+dLFVdFthaYzKG5rom
Tswyd6hNMX61WTZ5/dQyFID0Kk384XBMFa39leZW030B9y6xHJ0dcew+3o6wJlloaWwx0SX5ZN0a
mM3jkOUdzFoNnoUHhrVH8C9EjhRLkfoCS1HXdmDVC5k0EVQi0CzCv9brM5nCqWv9qfhhpqMOSBA4
o82kg2Ca/ETgaTcKNajC+tymtoF1WJN2Fjh9Gy8QLwd+9pxZmLmj6ZECp34ZgVtCzWceTpLIgBjn
vf25aih2SD3g6GR4BEaD9RFRLow89DrL9JWrEj5gwZPWy0DEYPSwSl3ZJ/VHW1WOF628WjgwBlDI
9qJEOQMeILWg+HWfwVFtYPOLLsNS9omTQVegRRMcftxPQFhRSPGih0i3F8SkBpLIOIZvilU9Rd9P
r7bQfNsmYvKTE4CRwIWz4HbzeA0kt7J80g+fg2BQiefWTczzhdcRLzpXbBTlcFgEpcodVzOmo8At
yyIs3pGk4b10c3A467T0U0uceWlg80XRmd6/JmFCjjuvEWoZ25lJbkSUjOVFalSKv5Ix0qT7IFpK
+nHpRJmW+aIAK66aVddJpz0vi8DrjatSktL3nJRUL7Os1HQR9XVTeq7pnWKM3CBrS9Ev/D5uoQzt
WHZD4vaWjES00ow24lIl9SD8Belp0zVHue4C6oGVen59Ugc2+ObCHpNuHBGsYyvmJ308eI1bVHmk
Vq22fb6UqdWPnztlWPi1EYnvLbmoGV0MiLrN4Cq/rvRSh6yLF75M/GMckq2XhSHdeOrpjJAj2tGA
rXyrcgJymMcmFV8G2fqx9UUb0vef+7rn9ZlV1Zl1AY9hNzeyVKr8Mtqtnxk3N4YG1Sfdj0l85IXI
2axGI5zUuBrskQULuxyrwvlO08jJbgKWm7ZfYqsMxa1u6q4jizjpKhod115WSGeJ6EYm6shLrVid
a2pbcXzUqpxVSXAbOBmvsco95U4pzkZuWmzpkZZVHnxCfaFW5DDLRJ7bJ432wiB5n8k+LvzDqPXr
rn3fSc8Pw5Un0q6RF17GeHGiIhH4zgp7RfHYzduRwK0nlRN22vUtoYp6GXjlGA0nnV9ZQXjUhSm8
zSLWnYCBbfOwkX8aq1GyOsHm6Cxv0XHQFnre5GBd2q0H7vTqQwLGjZd6/UsrDBO8h5YVgceNphLF
97EpNGvfRarMfXZMe8uy7cUQybixj/osomniStFOfpFIK8R0fC7hVK56b0BpZRHJQEv/w9DlXW5/
jDwr6pKVHXOL5SdxM2in/aAiLkPtFlpPmRa7rGUQf7V9z7PGUyGSCitlDQVM9hmsdhHIU4t7pZ28
p2ER0uRjFHWR4x12EQyBf2hC9EqVC5isSaShtRLCDokfDGGxJHkclc4yq4klsz+ZzzI8L40Srb80
vlMUixLRPVaWOU0ID7KgKpi+BPKDsrhFoSdOL4IKs1/kAc24WkVBN60YT+oYL6YKausyS+3J5Iu2
9h17obvaYAOMGfjGUa3LFJ/L11MNajli+YoIUY8NX1J5eFoSUITOGQ0neGguAib/oEk/rXMmdIQM
mdVYJaCwstgJxG1RIKApVmUYgmktOocOdrEInUA2FhAUTdF8raOsCTOslxWM5ihoRkH7MyeyJ5FD
IJ2Plwo7C0/geKv47ln9tMFUaU3Iy8HC7xKdTkvTthQfhYt1ig4ytCjKYY6b+ZQl58V3pBED/E72
uVGXsRSe5gvRaaS13NwOKNZis3u8sdL4Sjuypsl59XC3GA12TbnYcFwtRzn9i1cyPuMkLK3LzVJb
64/fL/L6c8h/sPjMZnkKAWhmBe33OFR5WB6FGR8w6YKN+ONErs+4H5JLpBV8o125BsqMbY2thnxC
U/onGdWDJ10aB+2gPui0MVillqUJPsJyZA7LBZI3XqvdmAwT6fVTyfDLxPZJ8V2vV9Dk0CDYtfWc
AhYiRlvkJlMdPR4aZ8o5kDW06+2hvDjB+igRYsShtJNp8r0aAuxTn5bTYwIRKPxyMAWxgy+jFYqm
foeZ8ml51xtpbIYGUmKS07fQsKwwDvUajt1V1cEk+npBrbEb8Q+TcCPsQ4vILI5ORtSu+/zIJ8jT
kcMubAx0Wkf+lM+pOuAbtjYrvlPlZ9g+lQRjxeTLFmT3Q4UM/fSFrJ1eROs7eEkyMqlDOspJ/qxR
ftB9aRI/8cNV5jv43qDg1OfHcTXYtD7l670SRpWu7aPNkuuoLSFOH/IYXwIPYPDwKA9j+PmWFqMi
X8DcIqdd5oVVZ+GCVL6Hh8sowP3OyzrJkbFNkAZBygAwBc2JbfxJnRv4V/wuHhoVOasYZLEf3nFd
Jb05roUhabpItEjS1vUqH8lQqmmDzwd1UeEFpFEm52nR4L9D2iE1KElHkQArUKFIztu49pAU6MoI
T6eBb9qvKvN6RAHeME57v9Mw5dGq5wWDhXHKIGmcwySFi00PeyvzdHUiNVxV/xdRfQR74yfGxPHx
Jkke1UlQRqsmSBDvXg+iwoHf4zwKsBxH/E5nCuMkWLDK62Jv/MoDx3T1l4J3QaeO6/XUe+1XWCKe
92OMGcV+V8lDNRIKK1eXYlo+2ufTrkEWbtri6zSMU8UdVoA2bJpvHYYMLyU2OD5fhEjwWm6YjMiW
40rfONMuUhaDSs94Tkt8Qg10imFb2VTYV+sky0hlUnqrJitKj534XjHiO8Z1QtFDWI5caCFFjCyw
R2OEvmmK2Clb1AkSE/I0jdWkT7XoQpQW/NipYSq58gb4vGqApYlWiGynxWtCPqUKWOPEqDBESeZj
OP6wBGb5Vwd65lnvOq8qy/Bc82hKvZoG7u7Mjj2u6k8CybnBO+y9yBqClepymVRLpC5wZMe1kQRS
34TPKUJyOEMN8EdLjJiVytLJbaTSm7ZbyUqKzbdeyag2yK/zkIS8fdeNMvXsT/HYdNZlCTKNrMKY
F1p9g73F/rK6fMQKRIJMc/DyzILxR3g5ZamSEHwVzFqnpsu/KT0EBf0u+kQl50oV+eCtBDNVbf3d
hTTqvUN4NJ5It0qQ1bcWTkLt8ivyrF1cfyZ+Efn+wpMDD/qLzga3KW50G7YF+6vyHKQmjsq4aVO9
sNhYxV9H0TBh3AbeoUewT6kBp7RtqRvaYJenkWaLFr+07Na1O9Tb+uVmJmssizxC2nuBXtphmtad
uUmSdrJ/evAnawL2PylvWKXTJ7K7moQXsel3khILnxj8Yfqgx5GdSA8RuU8VmzDxcqiyD7bonY/1
QPPDCIo6aaVOp3c2WxacEpZI42QW3lpn+SdzavmLsh9KbruUlcT52AS23xm3IxlqAmIYPc1OuiKb
tNy3xikdWKH6hRcBWlafFCPB/hYEVZVzZGMnyeMQ9dNvmwfJUsOlFdgq1uU6YsvCaLRjN8ryRnyK
1wYrXicaCxw9xm6wkmJKQlalKoVYpn5aGM8NCtVYl00oc8y57lCbbN+FzJ9oXCB6PMNuk0ms5k7h
LBPDj7iebCYlz9lUPF1mXT/tSdsbWRy6MqiyND0MogTauFovCLLbk9GL0V2L7xUVtaLTgPHEdp5J
fM0CeuRyYB+wgxmMm6I/JcuDGpURZOHZZWCMgtS27/fQhs7AzBaWmDQoaZF4Cdw2LCbZn4nutmO7
6fG4Lgm3JU4XweP5szxr2fTG6iobqaq1aYyQA4YUiAOgSU8/alYWgDYRNEngWUhZ4b9qCusflUQ7
Jy4cD1Tyfo+QuDdmUeSeEB9wL820u7UKJlCbMALCRpQCkG2M49OybKcQ0CqD/ePgOmJHIauPfc62
ZfFazpC+jfxL/EEJmLFQ0omPVxVuxT8cDajzc+v88wPRAofEgXI0Q3Jxuj3n8eRRKiA0SYl3UfQZ
HIUfw+Of2EMMM7fR7KcnSKe03aOiBWaI3C2RuC4OHfcoss0e2CeR8LM6URcbi9EF45S0HxQfpFz1
onLaVZR7Y/mp6fgQLdMmm+w5L2EarGoU8EfPSLS907HmCKWmvzLIbS3RrjQv9g2aWJ098OIiWStV
B14HHe+b2INdD502BASBaAZopuZwDqAWVjAJEuW8aMZFWyCyX8mUG4maCEzLsICpL/Bx6IdHz8OB
I55cdOsqXb42s09PYg4jgEOBhuB6MaRkKf4WzAxGFRQ16632PKjiyTKNd0Qor2TWfBospxG42fjl
qS6JAggajPEXtO6ai6ZjSNvPs3uwEfzRxuZ84/Z6PygilxhYVuOWFa6I+u+eh5T/1NUMxUCrn/jJ
HPDOQya6DaPztVsCSZ7QsOMEepFVxeQwnn7grAqFYA8dGhrF+Km1EH9Ib15qyEgdeFGf62sSIaG7
2YBMxROpKnk6BV6d02bpgqSiZLZrlwlqAm4C0lYtap719peoIzAXz8i1bhF5pEHI9qEQp9G4Q3Bp
mYODFNtrTwgqK3YYVEflyEhQHTLZT10SDe76aczf1Zih0L4wlY/sqHZTb0S859bSr2l6Cn+L1iB/
YeIcuZv3TCB7QD6mnvR9czzAu0tz7vVhTPth4TEUjf6qiiJFIFNGTGTFYZo0I6sXxBBVpUunlEiW
vec9NVx91OuKXKwQTvAPXpbSoj+L/aDVaOVpWhVSZDUitJAcI1Sww3SZWFEOe7ahGLaFYYEbr4kB
OLYDc6/uDNE6WIjvVrMLUgbji+BucuRdyyxQUsMcMP2MNVhukCTV2Oe8SiY6Zq3ZSY6iLXAjuUPH
0I2rOqWjm1WlzsKlyu0katz7pEUBxxe4Gypyx4FQG+uwvmPhTG7YLlrkhhAdxIod5o7BI9MYcUH7
jqDeEPqLpE9xO9IRMvJJlHzhIK6an6uh1iI/iRSxpnC+aktkSod1JKW7oeLFMoibFIlT5FBs1Anc
KKgd4y2sxvgdSd0ChzMk+6gLndvdoV9APYvPctDtaD6jYjDVpMDiCFPnpq5QBvgc5sgX+0vsc7Q5
rIKyoDRapBS08e8BwWPlvJOq79g3Kvuhds6R+PLyT5nWUcwOo6yyCGJZ3Ivb1wu0mKHGf5iZAdgu
u56N5eASC7mFdgFyRaWzGMTgde9jXdXV6KJM3oWIh7VTorIZBqQ6EiSpu++KpPEQLD0Bypy5qZ2l
5Z8ZcidW4zrrotnGmhSo0/vqvZPC8karLEgUa8CD75gSUtcT0xuyenIb662R3PG5zE5iBF2lRqdO
7rYlUSmFLfKNDTFYHDO3i61Wf4YZNs5lnmkrWaWh9KUb+H53KYdQRssh7LyjULT8OCR8PEnLvj1G
LsJc2KVii17L4NwO64Qg69uWnz1s6mPhS1O50L7ge1TmyZ8+Cc2y19RDNJnw+gjhKpJCLJOnTk6+
mRjqmHW5eq+6MF/aIgiALrHKVWT34jAyYfNhjJKaHIJX14fOQHiCHavS6yBvLhkV+WkpLP80bav6
UFZIIqNBxj9uTaOXge6cT3YeFOg3yMObsCq8ZRLkvjuILFtKTxfvnJGlq8HLUMfNcinw1c6QLUSU
2asOX3niIKL6XvamOUI/hndT6Dg5inuajO6gI7kKImIuc4HsupsgyVK5Fjf+l64fnavEyiSC8Sb9
3DksPCSsJu8E0UHoGsvi7wUSbauyrnAPSmR7n5D+C9FHVXN9Q1GsQURCc3rRsigIV/mQWYe0SuuL
qhVIGcAULKuhb97xqhxiV6ads/Bs7QXOn2HL9HCCHoLmumIiooemyWsEKmEaDG6LU3+3Ti3tdGl5
Vvku1WgoWApaR5/6lseIdFJzKquaFgvPCcwViar8fY9b7U8rRacd6smpCuq33bsehPSM2HF7gvy1
9S6MecCWDqzfDe06nrnj6NAAgW9u/dXlRXdbWFa/YCEdr6oqMgw9ATnaGsexws4Nkjxx0clVNst8
7OL+nWr8wncJzcPzgdowxAiKFm3HE/4Oh+iT/F3ZF+WK5Q07lUnau8jVfpXdcE0az/t/zJ1bj6S6
lq1/ES3A5ia1jnS4xD0j71mZ9WJl1gWMARuDjeHX94i9lnbv1Vu7z2mdl6Oql1JlZAQB2HOO8Y3J
lQa4fexk5hLioM/z2vU2KaNVkoom83BVDdUfq3KoqnwY1PWUGwGKQRQJryOVe4bQT3jLMidhN+wl
Wv089Pv50QWDeJyadRaFmOf6dWzW8V071Yf56IwrWKBVm7f4fPBMU6hmuPFcsxXUpctDFk5NVwyb
bT/bXm05bJr+DY+PGHOlbPCYwQY4qlCnhdE+O1E+0M8pjd2lhWJvYRxQgzdlc86MN6KnNPUlTj3J
8y4Q2af2UJaUKSqsNo/aaXyIl1jssNDHcZHxLTnMgWwewA+Bzlga/RrKQe2tccG+VTb+1IS9Luh0
X7ex39L9qOiat2Nf/1rxheybOTGmQiG3Ps86i1iu6QjPVdRz7jfWHuNMqP2ISjLI62TKXrNhzr6I
U+Sl1Ux+2c1uvwwu8NImMryjQAP2PnaKcnTj/IwK0cujZbAXT0/i++bLYU+6gIEYgyB8bVafYi9z
WJH8lqdQdCIRHxJYK4WahnYvIqNfwZwRfH4bngJ/ILs2JtMHlLXxIRsafQjWLnvue72d66kdK5dg
yUUj2/PrQP35pA1dHoaJ6RedpvQHERaLQziu9krXHjcPVKn7gMzm7HSyHPniiITykg57Fve0RIML
8hPCRXbcPM0ujDX6cQvT5jWF+PExbun8gg2/PuBmS+62wJvBVsV812UsusCjDkgx91lXpts6EFzv
ethttScfBET0h9pJNRZgO/ydXtrxQ82G1miPt+2iM2rOAKgE+vtevtRky3qs2b2rSCLSQwDXrrBq
o/eprQm0de399FgINu6yRnTjWbH2DtVqmRiI0ulFRMQmc+Vj2l83512m2GXxVP0AnaS7enQd3rpZ
f+I1NaRaHrxNPSqY1iTt1WUtsNBIBfyUSRV+Nx4zS9E1i38HWMe88tDacd+EHaFF1gTJmTKp013m
90N26ptUlXBi6ZZbONZlmm19krfbnNm8J2y4Sg+O/Xn1xgTfdewvs76MmYVVEzgdLMeBjv09cdR7
TIaMqyJ2upFVkyn91Nbc9hVM27U591xIXnp6iEBqMhZ4+8RO0/a0poM2zf5WevhlNjo8lErgW5NL
LU4CXbXuiiBB5VJEvWH2DnpHOxXEBPXLkmxyLaTfxRdghCwolwAl4nlGKz2/RRz9m8Y6otUcxSic
6gFg0MHOcXKKQucP7ctGVhbafHWjn5lTiMXOP6YUmv5+7NZBl42dIvOcebVowdDUXaZz7bG6E4VH
M/fMCbiXPGxo9yjXwNv2C1rFtvCTMfQvS9a6oQg1lPi7pMNyWgLc20oJberUhjMv8Jg/cZq91U3t
fbd6cbYRfP2D7/oSSksvbpyVCqP+fp5pm87lGrdxF0IinyTuhxQGZWGCNewrGpiuuYgG/mreDxBq
i21245CTfoV1k5hWHAZOI1nVsPruBIfQWbaOuwOpaZCWceo3CUStVgdHUWsFQ9FEyZqHC/zreA7n
qxdlLin6ltEpT6ggENOgur0FytM/bYbShGi1hnspWUCq2jahCQuUcI0nC7jrgMmWPGnip9WjMkFh
ZtKVdwVW0hk/IH2PY8QIFqExjatGdSqP6jFwWSX6JEiaSoVORtFd4NnYvMKO7dmhHVP6WVv7fdua
+rVu1Pc6U1Gbo03onxfQGRVLmd772Dx8LBKxhoGVbOduDburJtzsbKOzQo1qU3kCfFTlfR/1z3ro
4lLreM1NyinWVzv3P+aabbtEdjDiasfu4BGmfhG4aRnLDZsNfcimhjwnQIB0yS3UGlwPuGByEG3L
z0Aq8ajGYUqrKUnqyyQH+WzGaa4r42rLjtB96yT3epcde9mOZTiM3U6MLHoehB9U2dzIs2CRdxcK
R8+hgu0o6wn2c4a2qAxDhiy2Scx+c2HY5XjKV9eXfmbHqVJBLK8gAJf5qPTC8mxafFeMom4LGk9W
5VnQM7CtQBrNcYpxcNUKmfp5Y3iiIoNzPe5bOGSlxk255Nsq9BW7PDZ/Houu5C3qC3wE9oRdh+9M
ksWFGVTz1vI6+A7tzO2A3WR76Wf9LlFJ++C1vi5sHzfv/tC/di1YrhqN2y4JWfshl3CWeUSk/CA+
0ycTEuZypl2bFhzy5ompEAdd+9CoubMFUFBy36ItOdkl4D9EQ5LvgtXBuwjIcrHwXstIjfJIIPq+
QT4PxW1NcyonrT/exYwR1K1YHG8XIf1BxQ0VXYf+tmu7cPqSNvV41cUcVibkYBkfh2jgspg0dzPc
ok1C7kuWNihIh3Ukjz3eRnedmsKvpmlmkYcdPkPedkmTFgK/t4CAhWuiWVV07GMTJiVaeNtp1Fqi
PvVKzt8UuramEIoQ/zs23kXnmZcu9uDNIi5n1XoHPkbh68353wWbFSbnq6fuo8i1X8amCtsDOs+d
NAw8k2QRucB802e1AgvJdY2S5uImo75EODteTBAKbc5t537M84p7BTcl+jSjoEP+tPCdbA5PzVZD
a8kJMnMN6Im7DcU8wM9fGLps2a5PmvlMV/RvuYdyZC47NnpR5Y09WGR/s9HbPHXdR6KsK8REprLz
vdG/miUJnuGPpRm4HtRweTwvTbdfUFSdsPoNS+XGpmlRymUoPcFhePJKmiXwCsNuLN3a+5GqtLJI
PoApwUVU0KZvWirsrrYxzJBeFK1AkaarWxtrC7aOPERNTQa2vQ+TGcR9KINlKtFVMIElLYvlpgod
mLpb954ftgO9jw1haS6CkZPPDuCnNxTWS13LdrC8hPPvRCNjmRXoth1VudmafjJFgg03WssGDlTa
5QaUOV3Lwa6sF+c1ZZB0ismgAVMPnQU7TXIH/DwzO23UyN/rWlBZlwtuFRghSAmRQefWjTKedzVq
teFoGuP1v6dxcjaqGhBM/VBFI9yyZ+aHcE/2CqjTPJR6pZ7fPrRGCZwH6gF4Mi1YZKj4Fvg9Dv9X
72WJj+9xaoe1zFTjovdIR2Hz/Ifc6qmbZTB32U3cDAPm1Bmhy5v5Dsf/5mTgPtySnzVlvov3IKM3
3G9jMGX8w6il8Zp8SIGBe+hsWbvE2CKwHM9vpoGgkF5mFJTu6reZv9LC1JMZxX6DP4WzhS2vle0X
Sc1g+zLqZrMOZ2JweFvOJTiJqQC2Qnr2TOZI8biKgZpycvKNGVcJkojPqHHQO9TjTqm0xXrszbIU
4IjuQuBYKN1VhhVzzTiKqJTu+Zz066qgo1poobwAFGW6hVb14CjvKrWAmcmgHQwyvWwo/dKKeV3M
4GNZlimTB3TMaJWsG6F7OHf9m0pN9+qBj5nzUCIUl1ODe6cCL9L/9AeBKgtUfqNFJeMpa0qrQZq4
fAtH2IdbbNa/0f+njNf2AXKnPUDJ5RfpM1KIMDZ3bbCufaVID9zKZrByldc9t5lbkuOIEi7JyaBW
mrthEcNezz44RJeqZUBoyIqfavOZwNJKe5bH2EdNOZNtfZq4tzgUCF5XoQJFh8haFUV7HdO5L1mf
ui9vY25VeVAvY/CUCi6icsEo9R8aE/B1PrUWrcGweRbdiG6DpkI5oaeDaSJhf9aeuykuqKjDodhE
U++QH7PM2/UmSIHXhGM2FMynUlZ09adDMMnko7MdhWCZsLCWBQRFHqFDTdbp2qexb8rQj8z8DngB
4EOuFTi5AlTGaFEgBSHIIIhb1xqdd5/TEXX4nYNl5vKFiKRKRNydvHqSgNFNhNAH6DjVA74IVzOV
6RBlMJW8udkjT4ETk7jaywnouMOourEtDASzrw3IAa4Nlj0az5c4zk3t4kC5hxUnu6QZS7OqBR3x
ywN+BPGwVfXFwzI8fUdzuTSPSdvrW9VFQn5ABROfNE0i/oUlkqx7Ymn7JBfC7gA61j9rHeCbT5fN
AThjBsrItnGXK+4vr6mLzMOiuwaHgHgd/N2kl1hNkx5xAxFlTwHkw6TMWrkcA4gWvFxAt3xbCEW+
MRITPQy0bQEY6uh5ZLXczeHgv8d6CvIsAUnY6G4DYz9ta45c1npF1jPkZWgmi7BZNwBxz7jN7LGO
NfiyadgAdNZscfi4WXeDG9ANF2pI1nAHjwdOqU8QeCxrSyyWXg+JBZ7PKgEgSOppRFEwrNMdMcpc
6jCwaelHtUp2QBnUy+KSGdzwPOAo4ecn36lu0jrvUYDfj96t4p1Smg45auqV57FgGYASMfKmxIbe
gp2CXPKw9VAA8i1WKq6EBSJXEr/n1TY6vKaOAMQB/OhVaYn6vUzNUIVscsUyR+tHgtXCnt08aFV2
o02fpkjPBm8XRSMaAg4VqA/lHelYeE6bTiQAfdja5zpg2dnzmvBr7bg4OU9ND6Dt2gIUV/iJtI4Z
4BQk2VrwaGp1kSyUr6VZ1nbKO53OrDINTzusv5p05zYI12g3x0v05rFGuSuUK0EgBsh+zTvVBx88
A7OQ90AprhKMiF8lS7SiKchC5BJG5kd91Qdt8yIip5cC+yaqOtTnZUP0mN6+t/h+IQtkaBJKdk27
nryP4CTq3Jrug0y9fNezlDmmN0J7BBMJ1Km2uOQ7/VF7i1+jtnJe4aHyuNMGsaMJusv3oTbeUbe4
qUvNRXI/m1me5mhEWkMn4gJdIDl4zE/foBjzBJdBHX+pcCOVo/70ZPUaHgWeIBEWrU2XW7Xm94Bf
Bkg8yTSlh4k0Q1xumYfCqeeZ2w9RaLsnpHh5qSFulRqXOi1GEpkK5UtwHlbZgO5bgveGre49Y3OQ
q8n4iHRGourTjv0GGOyXNKLza4pyfx9QFnxJMOTvPl4S5Z7DFwdo/x2pmfTOwabfKzvjrkvNJxDj
+UEZf2V5Oks/wH2wPWS1J1DRBLTfYz/QA9qMiZRpArwEr74sY6i/tRA7ytShURmRdd5y1wTyzUs7
+tw2hPYFhap/VGoIYGaBlRSE/FgN1H9dCQU9SH9hgxK9LeFiI4f0jo5W9upJ00nS6H5umxGr/IRh
SqCL9IhcNmx+t7b9CK8BlqG8pytgmHW/hEhbhCWRvpubo2+avt2OQLHX+ZVxt0Q/ooFKcWhl2s+0
YFT7s1emNqKLxuIlwKMg8QXCoc0CHvsl0LlgQ9mY+isvtIi1745mdVAx8zh00Y7SYUm/x8MwY1EZ
lehch3UsavyoRJ0H0qD01riugaRQUFIAilHGg4takdHGTQMQnUaAORslf/mjtyZTCUsSqF01qWUV
DTxHXgvwPqpmNwwc1+AIG6Ru680fHy1JZ7QwnLhY6zeZLsy2JazUFH0fQj/ctde2lZOR5bRgclhQ
+YqYafwyYrPBmuO3KL4Wi6QoyfJNNVgZDgzxzTYroFjfjoTGtZ91+6Z2Nhm/Ga/ewijnLBX4P9Ds
SezO3jyhYT6368S6uHB+liZ299/bc3/1YeEaYuJCjOwshpbApIMn81dvjkcrQjw1T34KqW4poP4P
RKIXWYcT7knYUv8Ho/Kv7vXtHRHjhll5yw7DHL2NGPhHAx/iXDr7SBb86v94R/sHf0KiQcPEnpKG
GuBi1ncewhG8hSn4xyH/OT/h4Q/n8Y85AD+kQgalbub/8s//heey3mYYTP9+e9Xff+pvwxL+818v
ssff//ZH8LAeLSf5e/6vP/WX34t3//PT3WYo/OUf/zTO4V8MbHj6NZlu/hf/+ZdpDn+ZMvKP0xwC
aLz/cHH80ziH/428xTB9Tv/8mj9HOdwewYK4LIg9EIYYF/Wfoxw8PDcHzAtGBCBOghh2dBti/Ocs
BxJjsgcgP5xyP0T4I8ElCM/2Ns6BEAz1CPDToF6TDFGj9H8yzgGZc1w6/2A0I6CEv4AKEDQGCvRP
WUdkJUKqQkOPUZdCqo+AF+hhtvsN4aRTV4/RYfMk4s5yWdaf8MCSSyQo2sk0CJYnKQ2AmUl5n13S
oZGLaHbdAGm9xC3kizxWMSYwTDS5Np2dntbW8pd+imA2GcuPfR0H36ViADHbpD2lYVwhYjx+2alt
D85LNc95uzhUxEZtP8CUewVnNQw65kT4DP5AnLBrDWeWkG5vyITCch7uZBTyIusYFrq2b06BnaCq
8h54ae/FpAy9OjmBI4U7wzp3L1Xa7VWXZpd1qm0LDcuFj84zGQxA4d8FK4fqC1TO5laScRcmQbcP
ZFi/BxnProEnHgKHRoKFwQsqXFkGMcqvYYSAkPsImv0m64rKrV/jIg3sEBa61zNM9IDmQQuqAUlr
FHm642Yfdb76CZtp3BGNJMLIdbcfjBSvI21jxN862u5V79oD/FfwrHSBPJWsQTEHofkmU85QBzTL
4yz59iNbl/UdvRd5rOH8HaCk6mtMWvcYxfhywC7yHYQxc0a/OX71xLgSEkCyU7az+yQQOIzauZyK
oQN4vsALEtT89DKScx2tBcnUGcMSjhT4emUQpAGZLYdyithdL1R/9FLviJJNlNgxt29wUMf9ONro
d43KGd3NzKEq02UP/JwdQ8TnH5D23cJd5rXi1GDZ9iqyteYMy6Z9q1eefSRjjDgf+HKIV/HyrOwy
vmSM8rvNj/27ZfLRiRuokd+QbpourfG7Zyqp2qOYCLN8QdrlELkuaXPREfK4rQm/q2u67dYkgRjp
qTR5QmY+QL8zj2nJJ2Jvtq3/kGlcK7KeY1a0G+1+GAAxV4aBJAf4lOQcz6rb9ypGm54m/H1EUuE6
1Cp6RMmzHVyzoi33LDmHS3SjH2V9D855emk3khXAB7pj75mjGthNUhyi9BqOKvwYMJL+bqypOCJy
oQ5t26Ht6iGx7RbaRPedWs5hs1BcjqM+eP6MgrbGE0AM6gGI7yIAM8+ST1g8v6LR9cd6VTAe1j46
ypHRXZKqtFyTIXwjVPxYF6Lqwqtp+JGkw4u0ZHubJrWiWRv8R9nE8YCqCZQuMlgQGW8jFK6NDaKg
WADDfsJhah+SWozYlwnJfmAfbvaDxYvqjXevKff7whJPV2iW+3Nb4yQuhPBjbCAOp0C9nxMyzZAn
kD7OZxG8YID5sQ6X+CRRIw4gwgowJP0AtLQVj4hadk8R6w7xusynmG3DEeUZSgllBMq/jHzMMuPH
BFTvDmLVWCbTDOFzcO2Tmnz6a4P4UxDRNsXWwF9GTy7eAXi412RQ3qMKe1nghCZAhhsBJw8N6IOn
3W7p4vE8anQ9RZbtornt9wz67x0Kvw7WxqNlzL57mPOCUBMJHlsffP2A+ORUdItvr4Nv9Q8yo/dl
1C+hGyd76GWusl1gvAp5tPR9xlAaBQxj6zgqtVUCuV3r+22SYu+5GSTLukZJoa2Lb2UQmNgaUzrM
sE3ovaQxaZll9rXeVtrmncjQT+ka6rc3cZREpt/OEv3c3TowJBQC770NhU7zukY7wLssybEC+EWm
h7joPP4NIrd/7Hw0OtJvxzxshfzqgHufmWyyxwhywXGaItfnsPTmRz57AuzJUERoXj9joA371o/S
Bx8gw1woSMFXm0q/SFm/dTk4/biCOZq9Zdg1rhuYiG86pfzSb/Z7hjDjATviVqBVs9epphyX0tJe
pjYGeb562aU3VD/MLRvvWn8Z0bHxDqp8ryoZTPUuyCD3bWGjqmgayTex9OEhnnGUmqVy17g2/IUB
M+ZuwciPT0rG2+YCO/a96Tv+isCc7fKYi2xH2qzeQ4KEpLTWS+EFrHkIAn6jmFEZ23p0z77BVz80
0Vau66yqyYXpOb2VqaXrZHNPknbBhRYs4JdoBDPcN9t+rYnZD9C8jyLb1GtnwJ8Eqq2Q59sehCW0
UhaTaBCf9TfIIt5A4d24XTxKew1sHZ6yoBbf0deIcgnjNLcBtluOW/yMMRfqALIOeUQx6uxDxDEv
+2Hx3zum2QErU3Nkc1iuYRw9bKb1figQfyeFQPgOjsl0H/ChO0bUAzoPlvqxW5f0tV5Stgv80X9u
LIfsZhMYHCuctR1pEn3V6/g1QMf44W8Gy7/R84b+2tF6j/EbQbkB8MvDyTtHgx9CxRog9oOIvs1g
8vJgMAAYesH9R1S6Gnt/29YvJkIhkrcGZmExkGx+HOuxO8gGt3TuVCJEvk0awlvC0vE3glTiaLsm
zDGXwLtwGHcwPvsHawdxmCPzAfW1zrHWQgRJEaz8EnP8AQ/z02fmd9JtHxiI8DQE6KcRzFF4v7E/
augqFZKjL+FYq5NqkuTFKhG+iXYZfmDKkvumGV5oh9jDpc7XWYuTqnEU5qTGabTzvosdjHCEpyI0
3NAgEWSseChnClmVNxeHuA+UCGfSh3Ee1/h9itlvA2o0RVx3wYkDkxOqnQe4oGDS3yNbpLZ9j07s
jqvRkx8KCyhqr8wiJcLEbhSIfZ9ST2h0U20Io5OIc1CvwwkPUUs+ojUav/sJq9sH5prunDRRoF+g
rTVs322i24YCzhuUVSTqo/Zn2rjJe41G5qIqaBAfBs8Dj/k4JpyUg+evAD/ksLPx9G0CmJ9rV3cl
MuxQnGr6DW3Hcoi5Ql6xn80VP+l2GWj1Am7qiWt6MVkIecn3ZJQLOPtv0Ne9A2qR12FruqrBeIAT
dhAElDxeA87pgqIegvVqm3q8apzN0zYjcdLw5fMWSznpLPbyiXpmHwxuhUx5K7cwnsEgQkj0mfOj
YDvQzchnSjYfAGjRAvw330/w04qV0cd+a6ayHb36uFGEbcHYsJPuQ36afWAoQYeBZmCVLg2L4RaD
zv5uSNwVUAjXPR8th4o2ZRWAF1Zp3slqYVQ5DNgQ2MiYgr2O03wwvgrzuQv7PcZY+b+pQdNfKKFg
0uYQFYKfcTrE6bfJN0My/TA0GUX0ykb4FnPBx44jaPa31uTPNun/ron7f+nP/tL2/atu8P/HJo4m
AWLlf0ef/6mLO/78bP4+jf425i744xV/9nCArf8NEDv+BBRRxZiiJfxjHJ8XBAkeFESCCE/hgvON
Nu3PDo5i9iKYYh8w5i1igbF5f+/gMN0Z804x+ibECD/kT3zyP+ngUvpXcQC+BX6Dj491u2ZogCLs
r+KACBhicQmLr1FDPcS5BjeesZqtYeUhpBoltwkqvSDDCWJI3D1j8FyUfWFW4K9GbtEzRUY4KgD3
vsRx4L6JxOPniCQOkjR2bJYrXKN9niFCimF88DfmJ6/DiBGgOcsyvvrDyLwc0HZH+rPI+LS3Fis6
Jgk0UP6XsUt3HNLvEZPFSJFgfS/6NajLoe9oeetydw0PQrComXkUKps1ppIs7NIRpS6TCef9Gtvx
BP5z+Qnz9Tvt5/QnhQ770S0y2fuKq++6F35Boz4+ApL6JDBMcLxps6KXC3Vz3tbGHXzAZlCgUu86
tB5zqFnsrkFEQ7NCZ2FtIRQrE/R2F00wyfKQL+291zThN7u6CzVElQF3qpiAuT6tE7Ta2YwDpDj/
W4dA9asDXXvvBkf2Ksy+OQf6wvpgq4ntH2nrjQeoM+FVg9g6GoiJBbgvVD0WNgJgGn4HRPUzm8fI
4LtG+aJicR6hJe076dmvSSTsiIAs2Ykh6H6hWtHV1qbBL0TfUujFk5aHLOS/jAl1lS3cvUdBio2y
5i0UapXWxdh36fcwNKKKEoxHcKn81vP+G9IN/A6zfzYgb4v9YNDeK7iksI0ER6hY3QpvBMgsNvbe
AoQjPEPBvjka58xv1PF2Rb6Odop3GASJ+ghmCmZUhWbkOTZPbIcShCKmgFiwcZZgKVadWww08aB+
oiIQD5BHt3u2NH7RbHS8NAQ1a859F+FdiKwwpJ7uMZUBGHLvEf68xFN3wYDI9YI5EOQuxJyPXdyw
BY4NuMlhmuC/o6kYcmyEGNYlPPU7A5Zp8nqhwR5J8eWiN8YPLhqmy8zSTaL2XWqMJOi8olMqwqCZ
GUY4tt3kHKiskZg2kvjXZVj9PNYZKlg9hP5QILCO0QDpZN6IW80CaBuGDMYsjivUxgSGDmh4YDFh
VAhg620u+zA72x6tO9wZamB+j1LvssVdEKlaLmhu1Qm11PRaa8DSuRVh81uaTVbA3bMDZIj4oiOM
SdyQOyGw89sc3FScE+2hMwdI0BdEEbVLWj/7xi1aG6uTs2IDfwAH1+y6OvK/LLa0HUjV+AeImO2E
bLZtitg28X7RXgQhfV7ewWuSB0+wBLoCqj+YClldDGJZz3Lx6FykKZOnFBOqVAncpalWE24PSUQl
HB94jnHsEP91JDxOaDGeOh+eZ9ot5i3CkKJHzgewui0THhiBmp89RVYwvlnaw/LAIcWARREY7rKp
6JNlzDdt1wpwRrvHvKu14ku6vcK+dzl6/2DXRH4KDhrJRz1Tdoe5EPoBwcsSqVD9woUXPwFRPuiB
bPeL8cGmOHBqBrc1QJLQHTnrl0OKmRkPbR8CQl6CCSabSlfMW+zUXT/Z8CUMx/Y794MRE0gFy82i
lyNgq4YdB7i0z64dMQRFAp5zyr/rE6/yB7k81vANLmur2gKLp3+dgAkUMhrgp/acYFEYs7ImaLG2
MQBTHMVXRcfhiO4jPIJ5iHPMVukLN2Ce3+0kwwNnIOm5evEShEpzQKHz85Y166/eV6rYvGQ9wHGg
j+gge46zCMgIw2sauGGR2GMemCo5w0Luh9uMWUHGvQ6dT3ejGuoCAY74zneDhyGfWIgyZMVLJrL0
A0ZFc1jVgiF5rssqTdF8lS009Q9sgtsBjzH2fgWonDCBrSHFGlPzG8Mm5JVGXD5N6JsLBcUCU4D8
z3rrYTSgmCpDae0+tZOnC1CszUe41Rg01ndPExTEU5OhxyNaQ1bq6vkB0yjlbnHp9uAHPLuf4O+P
+WzYVlFYo1B1JIdZ5NISTJYtDcTvXyh7bbUk7gcKTlsIrJmQ98TSYNBE5F0aj475f7B3Xst1W1vW
fqGGay1kXDbCztzMFMUbFCmKyDnj6fvbtH1alt12nf/2PxdWlSVyB4SFNecY45tVbUxf6tlJPF3W
652JqIpeX5k0b2LuDc2s/RWnyV4m2XxVYg5hwWKjOxmJ/pLlY+naVpOcZViWtEcq+TphaPepzx9D
7C2eOi3qzsAzU7DLxXOWJHL2qentPV7YO/ITe3YPRAxb4GMBIANOcImI61vJeDvVWfRFmY3CS4ei
IyRXxoSlu6V0lSaankRkNgfYV9YhsmMwNxc1dse6qXhdL06dpWh36zrcDBFW+yYX+REaHRYdrr0H
KA3FIcRSzS1BPe3I8mSuUbx3bOUuWxwutYmUhKtpYeTpIAJ2Cc3MDTyxPOjw+HvCDk9pVmdb7BXD
PhSp7ZarQPeuC/rFgxpvhqJC/ulxxKhzjhWZUv8UGS3L9xROr3Ei6q0yCvO4jp31DXhU/gasRTkb
XXuL8cS4X239EeNKd86csDnR/rT2bY/908aKFzSGNT52RTyQYilecXP3+zi1IkqfpMLrvZAwX3PL
BKkTdYRwQ/TIJNLvOrg0N2tj4FTjyTW6aXorsQt8VaZyOjk8lWNXk+H4RSaJssvX0TgVdZIecEVs
Ki1t6I+K68zUn2aFPpuwizwAahGSjR3zB4h69Xbo7ea6tntINF2tbUQTfrczsE8AF+Kt3Tm1O8Vd
vuuqfD3Fuj4d6TVFz6PTJSisY0UgIG983TTWD6PJH+KixNyapdZ9FvIRepn1Hp8Pdk+qXY2sqgGN
xZeQcsctKj2+TuvqlE/KcjXjpV9CqT/mTVYempQmgq604zZpY2eTzFn4QuR63upz0r7AODDdyIGw
Vo3quMdxN2xys3uZJOsK1mW5iabRzfSoCPIhflUGrFftgpfPstP14DiLa2VRjmJ/tCpTp/CuCuzk
eRV5sS0qLxZW/pgqZnnPpio7lo3No96QoeUmU2an11XVyy28ovqcR/qmMLV6a8+ivcI7QR56NpQt
rrNiI2I1OlkAl4JWTYddFKYJPZcpNW8ao573uIPlBk249ZeUeBg98JeOJopXWa1Rbyd09usay6qX
Ga08VMjCG8Oe5tfBDu3c7RpAunjUTEpQZA2shkuj+0a1zt9KDL8v5jJ6gm3uaxE5oc8H+SiGotmk
uLorj6xKu186YWPdzZRdtKK8etRrRYpnKSuvaqJH9Hx0M5jGAhKkokfvYd8CsQGkxSPNbHsXGu18
l2XpNfter08EHV3VXDcirHmC4rg+rKwD2CjZbca2LXahpogPeLqG2zMoCAccPUbsaxGgkaJ12Xq0
QZdnt4a14lnosNccwxA/a1Oq6V5wql8ufbGdOodhYJUD7pJo6bJD2w2dF8VK5zcTdlDMl6H13MSi
dTZysBBTV0G4iAeSOy1RepZTL7/RgMmv13lmQRjV3NPCTN2E5ZqX8t6ewyEN/XAkWvMtGYoROENR
wrB5sGZMddhNDSg2R2xTTvUwLSNHrerfYRst9LzZKbtpa8pViwh94Gcup9TwDQdTg7+gdvoKKeme
ptsyf6/NOn6fHD4hewTjmd+pXpRooterjvU+XEJ0Ikwusy9gNx2wcTZXTc1PVzBrcVok8AuXdsM7
KleZ4zT+EGGzTiyjpp9az+V7Gwp5VSWzvTdViZl5Qo47W4P5sMZx7TatYb7r2FJDPExrfQwNZwoM
mC53bdFobmoW7UEp6uJWTHHsmxq9Q7oB07DT896+rAZ0IppK9SudLYw6dQUd2CTb4cfH7kaG8SjK
Tj+0omULAPI/sGGc+4a5FHgywHMfBaTcxzkZ9S8dfsjZ7ZKaWEEnFbQZgYcer2d6NxH2x+PbL18B
XV1Hqc1hFTnm+nlyIn8kPxCCFFkRtLB6enQwsHLguoWkQDJgcMOotq9tnsLpxSg57NNOskfu6rI4
zEWaPkR23n/t2XpSM9GiXco1ui+MtdvYl4ONaSzdKk5P9WUg6pyVkKaWSyNoDMyhFnvaus19GBai
95OKHx1Wx8CG0pZ3fUQWIGpk89TGrXyWtd08l1X0FEJnOeng/xJ3LYWy09QaiyAwXiyiozhaUCXu
R9pWZCKJGlpXwxzrt2XcvFprm+O8X4kru0osVo+mNo/9ZI30iQOCJyfLl/xLKur0ETNTuEUlkpG3
YHbbUgr1j1k7TO+jQpKlVvXo2BVRDXgkKjdpm3ITzi1uktbEx+RSerDXuWiofhgb0xs5GcGOXzEQ
9ap5uWksO4v90smTuzZy2Ik1Kx7fMR3UoLMVxBprdfZTpif7eF3Tk0G3dV9ojnUGskwBO5tcTEJ5
y+1qfQROfTF5SJMvpy0sGsLIFjr2tlC58gGpram1XitLtfr5UIdboKD5XXnZJ2kr11W76r0rGxEd
QrATdOdV5NTEqXZlGgKuoywD5lZeNrLSaE/gQXI3KXGNsIJFgUMewAKFkeBvea76yS6uZZZ2WpAv
JsVYI3kKIEl1mLQB33fY3GmJrO8K3qLpRqLs7cy4KnhB+GVf+nKu54d1glCmu0pPwdvfDKID1R4M
g6VaGOq1dp6OHBICTJsqamLT0zpZIfT8V6GPXaxjqzyv0bwNFat5AFU7P/3Q/vmtUfbjlAN5sXD8
oIoLW4AMQJNnvC0uOgbZ/rGnUjfzlOaanM6A8QwfPFcMl4T8IpKaYtt+GL2ohbYdU/WgZcYGUsbG
iGVgW8QahjXAXRXwVbcQxn1cc9u//3B/tJ9Q2lw+m6kKqYNGhNn/kxmkkFB3RahO57puz1bNXjHc
JeM/8DL+6k2gq+oWI6wcYf18AIy0x8RDMOmcqLBd+M8kSFta1f+Dr+T/y5akoOv3Nx3J/85f314L
+An/OyBEfv7K77YSnUl+Nv1Ik92CxIPFBfpbS9K2f6F7qTL4F8eE5E+u7d9tJQZNScvANiKAoJhw
Tf7VlNQYeM7ACBqTgB54xDjy32lKXi7BH26fC1L/QgCRKj1OVfzJIZVKFs5O05Wdoyjokkm6rLvB
0buHH47JX9ymP12kn29jXWwwvJuw1Z9nkaySqDB6ibIDGSIfYFdiQR2EfV1M0N3/wYJ1ueN/+koO
LH7wt6y/WHo4fT9asDgXcNJGLdwtsnKuhdmOVwAlCO+uYr6pzYIW2N9/OZaZP70l08lMaXCn20wq
u0xr/PEt56wzGmkh4iVLGxKTbKr+RKCYhboiImnQOZmcJ2FjfN6IARswFn/GK2xNMkDltjGiwTPG
kWfeMJcYKtOk3TnVrCAoO614KykLiB52zhavsrOd1jbZFuaienDTygMm1eI2z8CV50rbP8reLA/I
9OhTITHTcOmTsx4B+ve1qIy3S4OFNIk6UKx9V9yqkLi+E9Bfn+JMb5+sOroSw5JQoOelh/NG7FZV
y650nZasF6facKt2Q/Gxamt1vWpT+qiKJHVZ4/KN0cQl7Yxi9IaqnHaiCmGbr41KM0HAIAGGjFxF
Ginvte5oyb46Y0FHKsLO+SryiPrOvMTL6JXtmgUfo6vPTogZR1Grb53NSBhzLWaiyms88HCeEKmQ
pDeiU9uv9JGcKfPnuLU6TOzLBK/tq2OoxtKd4rJON1Zp0feaQq5zT8RMqECDKsq3obXqrymcyy+p
k6l3Do7F2JtE57ynNuBWF8CbRexcXSqaPGkybzAX4PQFqRO/ZXF+2cOVen4tcqJIHpJsdbLQMI8L
iZMne1nBcodJS2DtEhxPV6LeOpGpa1Brd/GcCMxR6XIXwzELOinar0CKx001i55tmkmrb4Zw+04r
Ot7GZfxtadOajpRtHCPHHogkrEZcBB0HJy7D/KrJCww8NGZvNUY2nMQKkMztZpntzXIUip8laShc
pYK8ZSbGHouDDjCl7AJtSbKTSKPhPerM/i2TS5oHa7SaZaD0iXPgEHRwVc1vTZ97ExGtM50p4jRW
/i60eaLHoR9DBf9GlkWPTocfuAkx22DVwYFKxs/r5onOmqrjXQgT07Xq/pgqrU4KqI8A8wg7fYUB
xG5dsV40OjR+XJkLSWmzuQunXD2ZcXdjzJSMrm1bOpc2d8+Mz5m5KzpyhBy/zzT1Nkar9FeZWq5v
PaOHPM6s8VaTq7/GGA74Z+37u8boFQ9OxR2QtyQYjPVZwYt0VtdYDdRl7c6Kta7B5GBcKktn8CLp
jJuFpl05FV8sLazUXYLtYtRRUsd4+VZiQ1DdcBywyZoD0JHcXexaTRHA09HPoiIDGqjS/PCWvDHX
kz3ly7zPHcE8Gw+9VAg3VDDGPmXdBBgS7WfopogDUVH0LHjrHnTwjVGf40Cb7XF6sJY+DhyJrOsb
RNAI5IYAflyjEabr9Db9rmnEh/M8U9TaG6hRKsk7G9eVn+TKYm+6tEsaHSxnDzUxm9bobsyMC1K3
TsbobDYEkumBt+V0E5HcwxlQm00XH51QGelMAUw0vqo1eW7IQuWlrzy1s6M+pcOkGJsGFof1TinJ
iYp7mK+HjOJlaO+zAvYMRnKny74qRp3dO2ORbFtRsgxXhWXsRtHnT1a40HEMNZVuyjSY2gGITiXc
aR0v7QkldrZGr5HKU+k9yXk2dmqhCDwx2UJqoFgd+aDGVZTSO7j8NRJbeL/Q8v9mqiWJtlKW9YYM
r7avcggo7qAT/8qGXN9jOCoPmLudoC8GlPaiCUkKEUKsjo2ukza2RktupNlVuHUScmdIX15Je2F2
cQFgSwhD54Xkd+E1vVLerx2wa9colYEwxTgVt7Om1991U7dPfJAk2mQgAcknOsXqQ/3M46AFEr+H
2uBcI1CZr3lBdAN27ghyvrOKW2XKLIgPEEVLD5I+/2YoffFBmj5/0kQ/3+RZaoK+XovqPiripHY7
ymHJ4pGZA/dt7n8+6v4jTP/lBMb/3dJp7OLZnf3fwvSX738xGvUiUP/2m7/tBpnbbKns2xxMcMbF
L8yL/r4bVH8xDQZdsVF0JNtElU3G7xK1YPKmwFdus4HSgNFhDeY0fpqMrV+kQ/ZLUGCIi7Tt/Du7
QRTvn3Yy5ODZiOpAHSXccXrcf9zJRAtM/zKl89wV1nCsyIVp9L/r7qixEvq53uNDyQYeYbQ0iKVG
BLBxSRBzldMOep1CDD0cLMgyTnvv2PwMPE3nKaFRvf2MiGvJ4FTHajaYCIP3LPPmLDb2Xbha7WZI
kQ48Q9En1jPbgMOpAzX1R2fJfANH7Q5j5KG0sSS77RLRiijs6FGWnRO6o4FC7JjpszNNT7KjdcC4
jG55XPsRBgoL7yYZFeEDFRhuoVXKAw5GbiZY+lPQE20c0WjC5o5RDsmJX5G134pLsrRSbpOwTnkE
ggjftVpTXa0T/f6508SXtW3HY6qJ5SGsF22ztF18ozrkyhHhL988LzNwYAUuL+Ci+cYkRly68bQU
91EMXA9lpPYgWCS+JRp5JDXyWGX4bujqj1e2vrAPyHuP+HBFcqziAdElen+fweC8CSup3YZYILCy
mK0uN0zb4xvntrL6zhA6SCCjjsF0lJfmae7zmTMfCyex4QpYB6lZiwyM9gX2TL3DM3eydJpscoiv
Ixvms6+CPsl9C20UwZ7av8yjVT/19KyZ9lCavWubK5nSot85U9k/6h1tXqJ5qwyUUYWDmS4aEbCu
NDgfxnBabXXXp+JrkqqGP/Bdgizsn0L02oMztY9LRiDWWUT5AmpkOci4tnDC2rFP2ySIZG/4THqK
7jq91NDy4RJA6i6ac17GBYc6Z1iAWzMP4DqCunCTaUroK7GFUA4z9xZKehoY0aUBv9bfeyjXuJCW
1QzCJolu1intDrODOgm4xdNsOZ+Y7BPS4zRDfyiV8FZq/TOhSZyTvZXtY5Pt/XHq2fLdQsKsmtc2
iroXXI7DR5KC0jGL2sBA22j36BKpD1R9OBkdYhuZj4JDhh7TXg2qeJlmfTgrNaKmOonvDJF5saYJ
lbIwymY/pvoAulYT1+yEJZntdrG/2lE8PKwAyEiDhXlgNmE+eGsxDMVO6AzD2YRmVeawpafpJY7W
SviSWCauR4XkNFnMVrorZxlvQV+gk3SjuB2ryyaVgTKnumHMpTejMdyOtXozGfIrPpKvoh3clhI0
aC3ygTsH55jj6VbctNsR8s1WRKr5xQjthyisv8Mz4umdwv1Ai6QtbuTjaF/HOUnx0rETL8U9totY
c+54hci1tC4+d01ytE1n2sM3QlFDsSChSTZ6Uq86p1ujrU27OIJLVH8tEqUe7tqeKU5MAdqkyhDe
QLS91BZZDfBFG/0OEWYzCGe76Fq8zwgrNbcqnb5iN4QSMK89LOkx00SaBQntUkY8iMq46gyNxrtW
xfu4CGXQ1DjYTEtRfFlj+tLbgtxbvx5LYaEn9F28zeycGs9U2XWGC9AAsUwbAqUX2FOePc905Pwi
baajnVgbvewLtw4XCVSt0zM3a1Pjlg5bFuAeGV0TgJ5nj5nuwTxqDmmmQUsZBgBJepd4oyyiq2k0
Jo5Auq4PiIbG3ujt9ooyQXmaIj8eUBFFFvlMaSEokUSVDSVbK2B2Hk0ifioMcr9qO3U/r8iygJnr
Y26I6krmxL7p/Sl045uqUYVvDJiJ9pk52qxUbXML0FZ7sA0b+wEzO3xcibAjlnqFNa2EFRT/PMu+
rviBqNSs6WhQdoOdGV9yZCQ3Hod4dulvAMqCkYn7YTzna7R84Gsc+VfLwhoQwTuzknrYzmH3jelG
BPKs2Mnc2CylX6kCIbNYgKZUYXuCiPHCg8XcTH0+7sq1wYufhxX5+L6eJtMriqT/ppY8bQJLt7qT
XoTOZozkfWSZ9o4pQ+KYCAvgQWmn29yi6RCv7a6r6YYyy8QOaJgtnsQFs1PbUuwF3HUvdLJ4b076
HDDDTpAiIIPJE5uNdC3U02BJ5ziXVhKQXLwLzXXxrC6ytlPtdDZh8+TiGR0q4ts2SkvN2jvhXQZZ
qjb7BhDJ6qY48n0xazetrBi7OquLZ3CLXoGIS874a+Bo5DVu3jVzfLIy8rD0TbiZhuY4F9C0BLFj
cj4tc0uKegrSPK9PbJKpIAY93rer82Y7PcECo31vnGgIhmx6Kwp9oG+8SBq4PG5kG+9tmHy7Yco1
zCL2eZThHVQ47UysFyV9GI1bkrnFplW6c7Skd7R/ldspTm+o0OwDJlSVuzE/R1axbmYzc3g0JvhY
XPPiN0JzaH18oFHJRIEBdKE+L496tnzu8Sf9jox/ZB5Qi5fhCs0uqgKVJ2eLrWvWarcXoExiV5+q
hQEApb2KIAY+sN4XiXCUZ2bczIufWJa9+mSIVSSvrLRIj2b4GBBrIG4vu0ZG91lWWakPCYytTJfl
Ogx6CV6poieEb56c44V9VXxfKkY5uVjAG0gZqhL7ddquX7R6mL8UREIPVp/KI26ybtssytTDdaHr
78klGw8Crw1Lf15yDMa4hxgnQB8UrJg2ev7rktqpz34uPYwglzRkF6u4s9chOTCWpsMIYgSW5UwI
ZHb03qiDsu36ybjpFrvZTDYuGq1lXgVqHctr1mgcoGxhJmcsougJ0iPUwrToXazWHZuOQmMUExLC
6IsVo9pENYCZxtQAwZO00Y5tPRRx0KttLTuX7L9j0/QbBYY6nm2uvcTkJzprQMrJsAQvnSxx69vd
OOxFvAzHPM6UvdI0Jhu/kAmXdFJ051oaiskAvH5tkk1mNGjXoGdASWkDU3uodL92TB2Q/pyK9NYG
nnKXOulEit4kGluR7Nt22F82rS3M3UqXaCTHNI9M0FzoPrhWu/RfmEji+GHnyBPjaQq0RU7+86ol
+sbsjC0k8wE6xwo3w7VLmHkYD0Kvq7RxFyUKermSMAhFY8wAZDUTvx07oCZH7VXtvZ7o4gvstNSL
ahHGXjRodraBJlGOXC698JK2759ZvNdA4yAdKweC/MXnvlgGJFDOaAhnHqfIjGkkoyrGY4HeNBgw
KHoTxooOA+O6BP4iPTOLh6A34issLszym4r+NKHl7plAXF/s9LZx2+UtBkBIwflWL02cgpy0gz1g
XPfzUl/eZ7I7Lw577kd1Ma1jqJMB9xJ4Z6dOsDVD8JCRcwUvRvNUwtB9oXVflpAMthkZ+iZX1sgj
fSz2LS2P1iPAZ37Van2cvM6umcgGToFniepc0Z9cvqt4mzxUM/nKepocYLLLADHefGZMUrd4WVtY
4UahZLV94hAqDvWi3cAC1e4GfKqBYeJvrBYrCxDOnK0zF0NAYT8eVwu9ghzfdAekFyspiBbG4tBN
gYQbvyJhoXWqFVZQmVS96dayboOGgIJXVFiytbBvAsWMzY06CutdLdX5xOC29Ww3a31fT9IyPNbz
9AMvQ/fglAIIqKTHSNckdQ4ovuGB8b3iIHA4MXjHaI6iicxbDes67b+62qtkpANlBVErLb0OltKS
7P2FGRhGOGBi6GNq8rwoN5NZG9sU1OZ+FuzFayefHqo21zYKeYm+btLrJGoZ4JfiwQCdrx5ZJDBC
FTE3izWC0RxZ+ZjXl3ix0tTQv1IzWHRJwikbl4b+SMe93urpsU7YowAGb9hA9fm3OMOTsrOgOQVJ
M5gfY19N72Yxo+rV6MhXo6rO2maCj/AfFejXIv8f6n/W378t/xnuWX7/1iffhv5HJejXX/u99pe/
WJcZsZTvUI5UhIJ/1f6WRlsAd7jQ2AxIinyg+L/X/uovwiD+yDTm31PEv9f+uviFbDEzmnGno+AA
Tf93an8kw59rf4voBkIQGgZLl1B/sqcbLChQoZJxVzHW01cZZR3Ea+lQ+vTPi5m92YLcbc3k0aCE
5+TReerceV6ygy2z2hO9/YDBIDsoTH66mof8NNoXdp5ikpdsNRcSFj7ldIT/eIHSgDpaN7pWCJ8Y
j+bGduNsakchEWwOjmc56m0djsIHOwFUTLezQDYAgyJacRd86eil9PQ8QfDJT7PuecwdkklJhZG6
UmElpW+mUgs/Z9wiPCuCOnic2309ts8Sa563GiNeEG7wgMkiT/A77hhu+Da2vL1p1M95lXyQ7aBH
Ddnbs0z1Ftmcp2XJ92G8H7DKtnk2ZcrMsItCMCl8vRLuDmHREvCDgjWutfdw9fsg7Dg0oxMGLI1M
6EuzDzVTZtc0OZQVWy9fNLwoky81mh3RI1+BwyAwIyaYPsKWn2KJoxKodUKIIOrcIVarXaoj8FQM
DPLNxuRfM/12soc+uPxmqtPxTByMfqt6SXguHIIa8HFg9HK9jar8FjvuGFAJcE4Af7BzxxjDQxNR
v+EDaRQm7B2iR2YPEIa0LrnFqvxYyqbaNVoL5TCkmTBlixpRfEffwlyRHAfnwRGEXLUyx34voOtc
8BkbvbdtZhON5KlTp3sAUZghZRHThd+0buAyrbvJ5uhpHW86GdaeltHD50WSNAsBWL3p/NriOpCL
dluMVJGglx4mItoY8fiD59ztmPChojTT90RYMUel8IwqcKQHy+nVYKwvV1HPzwrcGgmuHIbqdWpA
cyP1zNC8QKi4sIa8qCm+jTPX88fsYNRCxLTdfErekE859yv/l4Y4ehiqW/pTb0NpGit+p+AoYW6z
ffwQ65VoOsdru/b583wXEWiekbymxwCSdRPFXDLURJz6hsTbYNr5Qcjog5ucq5qQkWvjYfJsi0ul
utwLUdMvjzkTuV3TBg8m+SDceaT86iw5Dxwuap2HZeXMTw33CXNlwwOWj/UqJivrOVb3bOGY80yL
M8xePnVt7sbPg1HW3BSTwo/WWfHGdBw1CGF4HnKVUUd6yEWbZ114WLCi3oHtqT3sPfBAUXE9ra9r
5usQBmkzugxFq3NIxchniOLuaHfKvCX7L09aEzLHtl/VIAO+y6BTDeos+1iy8lxltMM9pKHsyla5
UeERwRAeiZgRlssDKvQPeizJ7Rgb58/bS6P+3QlGK8HGyRk+WNGBZ0fN3r3gdOuUjYcoFuV2FloW
ACLkNszsyvs8t8rF+aWEWGoZycUSwiVQ0vDwwBHX4Js4f8yXWTdV3Tpb8qxZwGA2ZwN3Pvdhg9Xe
5wVwucK5xW8TfYUSvLCMOSP3t7466+7zNPcMyOA+4DKa4Q0GYyrD1zoxlJ0R81VXhfeC0qXsGP7G
6gX2ikQhp0BmH5SBGn1S7h6B+9crtN7x1FKGB9ov5cmiEjwbMx79KX1TomRxFdIeJ6x9WUByL/Ew
itGYMLhPSQnJ00INvbFMLrKSSe4nBTqdt5YsX1QJr8CGbbRDktqzvnXiHFC6MvNicho9fACY/qi6
/LbFFtWoXbsnywGot4RJNSeFQNU1NKbtRCyK9OWYZcqpUywSMOGg3saaY29XWS7bumcxYVM5eqjC
jAAd+QjTcKk3rLraFTYrWGFBMfpcm1RnVoPPmxbM5kjIXXngteMbo+WSaA39Vl0uUnmo2K5B0oHH
zsTF1Mz1htYp568CWBQ3ojzNpj6fByv7IP/LoVm4Az6PtelgMM4KXnKQnFd21Vmgz33nK7bBEqgb
aMYM8L5RyZn6gPVymk7NR2Px18WQBtz0NSEd1hNdyZONbNtvNrj0oFSwolWN9YTXtwoyJb5RJoyI
VZ+6GvL0YUlmBCkl73KJPEgJq2YTklY5KygzTOJ9gc7HDDVaC5hRaZVTvGGjSt/UtJppPaUO8rJQ
H4wI9GhnT3V6tcAMZA8uOIUQQ8FTstennE8FDM+4SvobjGcm9gMiJDAiWniJqbdQwQQzPoIuIMdd
U4I0jXKow+EVQGD1jlHim56IivCNNmcfdqMpq8kqAT3K48aYdoC/qg10yRmvdKs0GO1SgMVFqo+K
H/Eo8lVph1fOVK3KJtfKCX84E3atfYmHpNj1y9orz0ukj16M7yE/hbGjUaq2NFi9ZsFxdcaKr9Ll
RR5T7krmjx1iy/wH8wk7tT8YQpjGoyObQAKyhAlfAPXkR3dG7jCQi6FtAxGdhXjsGn8kGQ8XrbQf
hraiHu+56/SEK/0HBegvTC8/G1E+3xea8CVZKCySf398X2fR1cXp62Enp8/FjntQS7L3clIyotLZ
x9+/25+Um8u3hD4EpIZxxxiH/vhu68QQ1GQth12+cIFcdgJOBqEDW5z49Xv9RwT8hyKADCj78v9b
A/Rec/aFbZn8wQ3262/9VgMgqv1C8JNhPaaqfqKE/lUDSFX/Rf80DOo4gZAAMRH9UANIxsTg8JPY
CD+NYr/rf+ovhsYL0oC0baqHf68G+GnMDglVXEwqE+lMLlcMVPrlIvth+BYYBrDvwzCf2Q86wTgB
23OJWlw0aGsab/GlLId0Jr0fCJFhMq708THTu4s12SmbLz8cvb+4f+Sf8rKMNRKwlQgQCkog8ydb
FSp9nTnxMFJAlPIcZQCL3IFYQ+zNVLwOgQN9+GqNNU6ptrD7xmPyGZ0OpqhaOp4rq3x3+p6IiBPH
sDPzXD6y5bfldjGN8LtkiOv8a3lMnDr6Xv3FJ/50dP7gPbscv8tNyPSuS1zY/rmE0hPox0wZ7M/a
zBAf32TY8uOokwfe9ABDiEgss0xpWnKHrqTecXhlQtsWY7tIvx0x3GOT7qSH1GH4XZ9UAFeLGL8N
uYmM+aVVGt9kA/B6GKodsqFwnrq4OTKY2ZiRNBTzikjJWPyDjfXPp8FCSqTkotKRVK6XuvGHi8Ja
sO8rdd6dyz50nqrIlsRKWOZhoVAI3gB+cu7rUObPf3/6f1rQiO0jQrOGOirXIn9cPtYPb2uIOdJr
IkJnWr/yzNjZ4cyMIAb5hvHT37/TTw+Iz3cC3wW3zUZ8t+yfrrOavtragO8/MxFGf2XuOESnsLcX
1aUdFYiGiageMi/7SWZ9TMU/XTSXlfnHi4ZvSdVtYOrE6snq8NPbW5aWkKHArXfhCrwW6WC8Zvnl
MzALuQtgjCIiCE79dsqbT8ZTZX0HUtztGQurs+3RWsFeNmWAQEou9VFraxUblU3/rlbG2hcKkw08
g9RouzM0cx3+wf74s/uRw2fz3FGlZmJx5l69TPT74UQJczBKOmPKlRzC4pV2aRe5ALd60ChQtcro
MMVJ9hbZDuNc1ibeECEFx63K0frosVwR2okjC2U6Hb8nrWa9jwZUj8Pfn2Ld+NNJxm3BRYQPm7WV
u/MnW6jZgjlq4167SvWmDh06lk68ElqdNWfTY+JiqmWDJIraN7gQzQH5yHKLvbDeomCq9Pua4q7O
jWJmtzhFX6a0qAgawW6sjaZ+ZBQHZnPGXmJ/hKhGIlmDvhqmXXmeaqWD1QrhJoqkw5ZwxRHlqWNc
7BjZkN+paXRDLFKboQBZzbkPm4cee5PmmyMltkwWlbVBH1by35OdnvLYsL/SetcPsWnLE+Z6apFJ
xIAyuegSXO8t/NVpQRYhuKr4azp/q7umvx+YuXlBnPUW3iJiI3qoqg9NLCfGwVuKpOMfZ+EbdQgz
X5KyUV7+h73z2I5bybbtr9wfQA2YgGu+9EmXdCIpdTAoQ3gfQCDw9W+COqeuSKmkW9WuRtU4TokE
EgjE3nutuYbSLzdNw/CQUNnmaLVh8TUd8fesADHnd2kYTf5qBE951kXdsIZj0uwtNCqnVhEGAhaz
3VnWZNFroH1FJogiUXw92km0LXun2wxNeIJZFVPcW7U88Kqx1ZpkZPaf0i+eptJMzu0ubO5coNf7
IcwMmy1/OT8HXo2jypzoL1DkxTsDbucz9H71Qspa41L0SRP/SWyP8W6SGTAppdRWx+MQ7Loaoy4a
1PJQ8Z8ygRAd6r2RkJ5VRjPcAL2sEJDV7jSvhCwiql2jKmFC59tYsIu/UaAdII8x9KKtK1q5c6QK
e3A6/nThwSguIpISW1mWKwIfyNP4mkSJbc8fe2VMC584pLjK6y+2LjPpdJjFmPaaVzKX7LHPwrSd
9yS0yYioqxQ1V2YX9R2DZ+eIpMIZ1gO/AfZiojsoWhNs45sqingfIqNV7ZYxVGyuu0Ja0YmSyCO8
KNe+SjYag7C88HrqsnilUI/0irLRNXaekWTRCaqR48EfwFnNDefkfbmrwBeEK7ieUJ23E5UZUreQ
Sc1KRwS9kmcXwelLwgFfl4IoiBQ1Ylewg6hTYuOZXVbMygZGty4RBRUkIlG8XAPcJkC1jtPgxRhG
CtuNWYOOSEUwBFcus4borHJ86bvZupqwAepDb7K6kYcRJz4ZuP04tztKmSrd6cIr9cHse+ptGpcF
FSnIl2LfpW1q0EMU9qPRlLPFdM3LKevy0jROJDBALhhkVT1m9G3Ko9PRTd/mifRuaaI45PdA67bO
E3xg9PX8xE7kniZcU93xMnbOgKfa+W5o+AbbWtI826IYmdEVZLpRlyXDs2hr8Kh0hL9Zw1lH37bY
xJETD0sNzc+Z+j37k2rOnPkbwucQuhpfoNwgrkrao2WmgnkVpG6aW/QE8F+l0WYeohzwruqa8DqL
VCbWDjiCmZFyNhvnSK+ZkjRR7PJ1Q7/ZWppE+yOwDhVv81Akigx0iPQLBRFJdxuTfDmpdJmbT6nx
qQMJrIml5jmyr+gLpFDMglEYzr0ulD1ceU0IK7ECnXvpDhWvpJiBDX+AMSNXC5qEVX2E91ElZy1N
k2nXK3dOzy0Zy3uB2OfZnSKY6wHdO4cU6wmQYu/NKV+e8DgiB5027zF9RdvUStuPhVLsLLI4G+96
Rkefmy5xDqOv4mgb5C7mqSqI+By3qLNpV3WjdUW8hSNueula95YkxGClgD7h2bS0D7nNLrP00E22
DVfSp3dzSg0/fKjMdrk5s6zt937RIy+eNG3KNaJyfptEVXyxGnGLdc4bLHyA4sLdXbJKdpvACqf6
CFAosq8zxnT5rR1Q6B4nkanhUk5y2XxCE7x2GftO2xq0mTrW9YzkAbCLnPdm7i8nv3x1xfrE94Jd
jSG/4iyGFiDeKsnrfF6H+cijg609T2+qzueR7wZ2BTH/jjXVllVyai2hwSk7TWLycyPFHS5LekwL
mGNoSSIxsUtt9cg4mV+dh2nNGbGAkMOw7JNlVT6QzBCeBWOaBrQd3Zz7Qsfes6qIGVhNHdp0R05m
fx6zzc3O64aQz7uAt8W+r0zrCkVB+1FQ+cKXEUlqn9UBTtbzCBXuuGFs25KfQorrvrG5rGs6i/pL
XuTu9TT0kONbU4/5o/LKuD+AqChfyH5f1hBgSsmGOiCAeWfrpN9h1wgfDTMqd6VqYjoygmVOdyq5
ZTDYn9OYWHyodmcTSl24gtdRYocPXWaM8bawKx4TdH1OeBRVbbUwWXSlmVZwS23VsmJvM5cMB4b2
87jlJaPac6sbbI++USFH3rQOQ2i0MNknDFbhvaHZpp/NwG+sr2gkdL8qoQ6NBHPRQd5OpbXkranY
i48NPwtIOpjQuxmggryctF/cZSP2hMDvD6KEm3yY1ZKjSORNPwM2zev6svImcWFIMgG2SVuV43ms
VZOsAxdr/T07kf6rSUQmYYp+2uMBT3rFDF1h6uQtoNs7zNJW+mTVUN3GFQrEXH+gE2eEfBgESBiG
oLjPjKhRn5PYNMZ14dN1P6aMrG5gikXzvhvaPt2mKBOInbBl5lxP8Mfcq9JrliwgOunepbASQg41
u5t+S/+UX00FFQTZbvYhWwR9X2ytyZm6zQhYo9vPzGQXu/oU4xSOyDlYQ93y2kflaus+SzruNd50
4QP3etlfV2FlscDaTUg0fZmQoTQNH23IcIGFwWD0P7h21SoGBbEUpLkVwXjbIgog9CTmjt4yJeXX
pHAABpQ6MseQ0TWJc21PpGUdo2mJtEgnIASXeWc0alP2JIhAniwHeVkAoqWMDPN4hzkSL6hipHtk
2M1zj3XSTxGUJv7l6670v52UP3RSLFqwP+zff8J8/b8unevq+cdR6vc/8ncbxQTaRbMEbYnPfuvV
4/WXjHrpsAS47RZOMiNR9gf/bKM4PqY6/tT3RgkdGL7D320U6x9MZANGQJRfbojL9G8Y9V9V/3fE
9r/oAthvM8xdum/UF8jGqOv4Pmye3lZEZev3/ZR76sJKgSm17GiVRB60ClyvNllLx8CGIdL6ch72
uV0y2H8kPxXOes4Lob+3SyFnXPJ46ext0WUdsxemTTCggrvUA+GJ2GbIqtTiHYGQtGKOqigpcK3o
Q2YoZYCxIZ+9HI+kugDJgT9K3oJsLqtCZ0hox5RWZBg01YVLqPIZHrXRPILt1ZdaRNF95rQNgbHe
k9HX414xOiXbaAo3gDObi6wEI19mEyYDF8XGfeLRdFzDrFHLrmB5hQbdGMKPbXlQi27GA+cBXLyd
CeV5Nhsbe0Ul+/EyZbLbbdlgYfDoxmXFCZ3YhKQ8jcV+GjuGPJSsMGjLuPWvwlDSzO7BGO7J8qQg
9hot96Adx4EWu1EwbRT5oYk6tcvmDhUY2UV8MKrMaIL6Ho0n242qj1Jp61Z5STXu6dPLTdL36Krj
RhPy1cd6RvBTdpvMbccn2Qn9EM21j4s+bmFaTIyclhAZlxMlAGiwn6Iig4TiWgVlIkodYeVY6OOm
tZgHdheqrpGRM6BTW25SmiVprlD6YOt4CDMWKPu1bkhfa4jktZ4Yl9LCcJYqo6XesF8rD2cpQrzX
emTMJJiO1yrFfa1Y0AxQvVAKulh1xvLQLsUNGWvUOfZS8qil+CEbmzpIv9ZE3Wt9hD5evfhRaj4z
L8KT4vI07havGmgkoZ/LpQfJNruk6Kqn5s6qoLPlVKpP9VKcReYIMbUxYgkOkxfJxu78U1lqCrql
tKON4rdrIgGo+MzX6i+Oi3anx3jiDdSFJ6T/RHYuBeOwlI7JaxVZLwWlVziMWlw0rV9NNuJHmBL2
US5FqAc17xNPA5VplVnh56gcqVepvsccpk1r30eAuY8KOdLOLsj1AFkR9Xckl3wxlxJ4XIphiFPU
xTwB6bH2KWDX+rVyjpciuvQKcYYRAZU1/S+0zYkXrdx+tqyNuxTh/Ws93lOZk9HbXbWBOX8uZIlG
vI31Ayrr8hC9VvWGYVLhN0uxPy5lv66n6qp1M3oB8rUvYI8I09ylWWAlUf3BY8KLfiCsGJik8aPE
x4c0QkbFbb40Hfo5Rwosy72sA+5DP0IX7orcvHGTloL7tXdRV8JWrCyRFZ03S/bT4MrmxIs1pFo2
i2+8UTWC075eT0so/MgwaFVF8ktGtUHhodQa8Ic4ZCjsYJrYz5PSj27RIaHK43DahKPtdwx4HfqZ
BcUEA73Bu1bsF9i/rvBnDLr73lD671vxD29FYhd5UfxmvkAIaPf89Q3/8vuf+edrEbEQniK84bws
eKHRSfz7tbi8MckMwOks6E6DS/jnaxHKpYkLfWn90xl7+1r0AGBamJI830X9bZn/lrtIvG90wsDB
wRTSYeVwIhRLi+7HRmGZoLA0qFq5w9sMqUYYBnp44n0hqu4sM0sftDBoswDsiN8zlXMvHOoCAtZL
NhQ+ZJ5aiyY+W5KmcueyMugck1xpSJahjLAoLHr9fsghIkSI9FMXeKMbqxGpxcw/jYZDxGY0FB9M
FzjdzMI/lLBILqyxJCuIKN3ANxAiGezcR8QY5ZlDX5wduqMKpu44A0fzo111EeI9T3aNvstaVggY
MCJWPrrWaUjCU5oihCAsC64Zg26jXFM3k0hdDN0MSodeepSvSSin1/Lfp+b/JM1jN8dt/q+fms23
4lk9d99+3Ex+/zN/PTU+rAVuRsdkioY471V899dTw7/Cc4fCbpnHfX8y/hrJOeE/2JDxHIUkPyzk
EbaZf+8lwToI7H0meAY7WKgK/85m0gqXxvQP4wGgHjgk8OSZFiAJNrTvBrt5hlLJmsP2oD2dPLFt
qRqSixy2NxO2z/Xkd6XcNa2+Lmp7XvKPkToxzQEPYDY7gjwqlGDObD1FUJ9IKKxoL1HzqW+T9Jb8
ImRQtFVytGDyugoMg1YD/FajY0DOi21XxXQ34YvFW9y+PGxcxPQQoZS6yyQylAmw3lWRuXhmggE1
l0+pSTgSQW9nnmXmCHWQ3BgoVYFCA9Sh5dWdTy3iFK90SHSY3Gyv+HI2lEyvOfpzGh1rOAa3VRiD
WerTT5nfGk9pUaIKaSGjCZIa6QXbMT1BBGxN0DcArxjdl1N/M6Kfd42ckwRytLIS+0bYOt+F+Dg2
2nUMekuVxLSUvzSdA2PSDAlJrEwEjYQqknzUymYH90feJqN94zkTPBVfXkJIdFaDjfTHCu6xe18S
bYaPb6ruWESsiwlpBvpv1OI25nD+r7yodXkhguYJg5y9ni05YYaOPyF7Oy6Y+NWSbYGC/1Prosjy
6xpGpTF/zAtESw3c0E0eNAM2JqRWwDjX3IL3E+rfyGfzRU7Z8hXalefy0eRGO3t/9s2TkxsGU4wc
F3AfFg/YAcUDZThKpUWPR5Sps6OrMrH1ljRsTOI05+ba9MBERsI4k0K3z7WwunvszdhzUlpDsEoL
Snub1E7lHqCw0iVyZXsicqp7Enlw7/Ww/eoJGIVFc/eCyHl/O/uhdQhbLyD9OvhQzI3RrqhNPgBE
YtUu695HOLRwJ8Jo+GKYbVfBZjOdGwkj4apMGUZslJ0AG6uTdt4WSXXnMKTdOh1bUNCUzi3UX7Y1
QQTOwkno0/DkrLJ0TDdJQUNjLKc23HetA3U+biwy4VNNZJjlBisJVKG+sq1pOI9JRBgQRxvuB9pJ
6bkoPfOT4MQ3PbSMdYlLMWXbR0NmZwVMNlbQY81zpeEHHGtiE6h7MqlfjMqdjX3AdC560aGvLgu7
I1osrhCQFcDYqd+KGHpTZt39t2lQyVTqP2yPQsth6fvNQp/2sku/yP+pX/6HUddQfn4rxPj+5/9e
9NnZANHGbr3s6JlY0wv4e9HHUo3agiRYZgOv6/4/t0pOwH4IcCoiIkQYwvfYr/3vqk/7wLH5l1Qj
Nibvf2vVXzRJbxd9pCAC0gwaDNTiy5n/uFXSVpVbdJLNQz4tJdwLhJTTpKNjtox8VHXAA3XWA7Xn
QXqyYPVmZA3/cPH+6mr8SNZaBO4/fQU0U5B0OGfAau92azX8oSYIYvNQd9q8isSTZoDbj/m2KsFH
2EBUZDuQoou7SxTgtJqYXRvx1ltlfxQofmd4apSJlybjh7QOdhJrX+PTOl6KKwHuE5HbhkYtKfXN
F0FUCbi51VCBgss/ZSh0l7/UQkBN0R/6ud6nGER7Y6vd8CBqucRmAlxGeFrp1WxKJGxG1zvOxsyp
jJzqQQc57TzLOUykcJTY4uAFnccD0700m2+E7JcNI0ppOIM80EjqANNs+/yCsIIbVp5hO8GYtgHl
3XjhR8sxtpj7nslyQTOekROKXxglCMCIECx3sh3qYjNO5ZqpwO1k0EMhXHTLIG07yuYT7ytzj4Px
mukJWZbV5xnij8zydeupYu/NfA0l4Xw4RMuWZD/uCVzXzPzVl0rEm9gb+guM6pieTGJFvZ6Dzbs0
d07xkjr938Xl/7K4LNFqPIP/enXZUXulX9+2JL//mb9WlMD8Bx9huhbqLbEUWP9bfAU+/AZSW5Za
ihrK8Vls/t5HUnyZ9DZZUEy6eWj4/rmioAcDEcEShe0N5Q0y1X9nRfnpafYouRwBIY89FjCJZcH5
ofaKaWfPQVMPB9seiK0ggIgBrgD+v2DzQ9TBblddAA1Jq02YoPf94Vr9YjHhBH9cSxjOLRYWSlKT
6AWkb+/WEsLU53CcJ7lXgz1ufV16wFHtgoSrtDz8B4eiAcseV2Az994dqnPw4VulK/fsZ9J9YWN/
xGnebGn8tv/BWXEpQ2dhZuDPedfmna0pxycoQOhPU4oEYG43eAXztZz84fj7s3rXUX69gA7nJEyH
m4IW9tufD73bkBcuFzBMwTuM2mYuiPFrGr1NXEV0h2u2twu8Zo2Eqf6+KPxLWRv34E+/nkOznWYD
wzeQcW8PLokWi5xGShIzhbfQiJJtZZEE8PtT/PkecWmX2/QIyF8kr/PdUXqIQ/3YRsO+C4UHRMKu
eir+qfXHbdaU9Ld/f7h3qjauqLsoKU17yV9gq7uc9A8PBD1e2yFIYNjHGqAFgTDffMd+CWLol1ZR
nnuEgX+v0P+Ny0jTnbgD7FyoO38q5KIE6Xrg1MOeTSTtNYaM/Fhhvf39eS2X6Yedw+t52byviUs1
6Yo4y2X+4bwEqAMCoPNh75AxsHIM4wIJ8EkT3rGeTJyzvz/ar67ij0d796Oh34zb2C2GPYAqa7UQ
zOMRM3IDjBwLCyDVLs8///6QNgvpT2dIK8lzQeGE3JDvljKN+zFQisfOSjxxErUoHmJzoLiq5+BA
eh9VZ3vr0/Rdt4Xov3rSDM4a1zkMcbfQyMNxO0z0LjvlN1+myTGO2hPhysZVejcTYlFAp1hbeTv/
YWGyfn6MXBJhoQPSUIAC9P6OC/rYI2WKxyhVAygIscCdMNC549YwAHjjTaJxHtRq43D1tjYxXZ/M
2Z+wLQTNFbMiB4dyjNkaXPAfngX3l1+N9Xl5wl3+9+5hyEKwJ4h2JHq4hPTvxN0gJJ1QBHly27dx
D9LYydam8sJiAyydhJoq6y4QAY05lTc142hWTHn7bNVCkoXa3oCaroArVHas2XXZ3RUIbeM444HY
kMFFLiZEZ3QIXfgwIEd5kGMAwAdlC5AAw98RjpCuRqcL2OtMZzLverrk8E4kPGcSNt3zROQfGAtj
NxDaWWlnzncd/QoMO/JUh/58aFOmQFrgMpmiIrrAvG4+Gl077rOKeNLI1S+5dm4lOchkvsekkXmJ
PPHJ1e73d+vPD0jgQulE7S1E6OHxffs4Tj3OHJfd3Z50nSsjHxIErOaRlJr7YY4aMAyl9W8/khwR
rQNw0KUQCd8dMeymEfd9LvddFB0tUocZxXwJK3HROSi30CQ8/f4Mf163mXay2tA9Dhdh1btSpY/D
seK3kftMF83KHoU6xrWiLWp3evP7Q/18mwIcsWFxoeJcqrN3t2k80DFRyKT3YTC65CW21rFWg/+H
C/jLoxAExTYFFRPX8O1PVtKjLqXiAhqEdoNH8UPjwKAnuP79yVg/r2OcTUBrj92ihf/33XFyVFgW
AivEg5MFMd7qycmZSlTjBBct+CqfLQU3PtYSFJbBIyKXfU3mz5+WJeen5ZSMYuYFLpNvsGSvXfsf
XhhtW4s5Hf1+L4hexUgYFjtkZnInlEwDzG+zOBLeBgPIrL8VtfJvc5mpfeya42U5z6D68jr6wy9g
//I7IXym4wng1n2/44iFYRhR4vT7Kh6qo9m529AckBSR+3oVESS6Tvyh+Vigs1oXpJ+fhiWP3MMv
tQmDqkZtV3wrrGm8yuHMz7P6RJqivW5T2dzpCrZFI1P34JKkclbp4opw1j9tLn59Aq8YWrb0PP/L
b//DRY2sLgRhpbioib6NwVHuBiXiDwmr2Lpp4ZFEQD9J0PEkb6yuPEO19wwv6L7vvPAIFDxaT8zR
t4i7wpt69uv7AFLrzAz7zAnw9yGG0nhwM4N3hSx2qB6bP7wSrOWxfbuP4Lb44Qze3Z1wdvjCtab5
a2SgyOewOpMuyUGZAUct7VjkB9rBWWYegeiP634Jk/n9A+L88i7AyUQDPLAtWL5vL2KgWUuQY/f7
zEgkMHmQq5/ZVl37omeiEppf62KcHn3bSr5gDJDDGK+z2qaB6iTYbuN+Z5uAGztP+CuFILIkaGxo
lhwMc0/jOYNTFlvfdGVZLJX+nY9z1DUz5MBG+MggtTtYo2teGAz4D3NdP2NDvvM0B4rFq/CCdIM/
XPOft24LyQ/BCDsEz6Raenu+TBP8PMInvW+z4rGK9v6YFRtjJtEXZ6fzh33iL5Ztjz0wlafw+eAF
b/jjHUoihYe3z+r3NHBeQlwVvLXpRwsErX840vJJ7+4kjrR4YgQtEUiFb48EtZikrsjlTuri+9xy
4sesmJf5mKaacHWOtsz0DGhCnvUnNPMv3r4eWETsTLiZFo7C20PLGOB/lJlMBX1NcloAtqi9NUX0
UvjyMyWvt/n9Lfu69/zpXF0mppZNwc0A6O0Bw9HopzTllqUMr24Hh32PjpyNrpjKOOP8DSnjfZ0W
0ybWDZsbgX937OOOJK/5D0/PL28mJr68WZhT/kRzSAc5klLA86uCWm7Mxmd4ghYdFA5ZMG6Svfz+
zH/x0vTQsSwUCmrvnzD0XphBvB0mfmTdYQBvrGg9D0Hyhxrxl9fXopPBncTlFcG7JYGoi7i2sAXt
qZE7yGlTQiJ6FuLkJ8tcYStYx0hnN4ZumV5ERK7RDSgQsBvn8+z9aY38uSjHL0RVSFGOAc99/7wq
DUQ46XO+DAmDW0wsaAe7GRadjmFyWca66ctqn/hyAdsM5h8eq/e+Gyq9gHXR42Kzb8dT+O5eg0LM
nKYyu722RPK58Zlo4NCP5alPLRcLiFd73roe+ABgteAEVqPXFu6GUTmkHTRqUGxIJ1KXY+JgJral
HKy1G7v919/fGb9YaAAYeB5rDIYuRqxvH4nECFLtVl6796YIyKdAayt6GFHs5dM/XJJfHAq1qvDJ
QaANx9V5e6g0s/qmRXy8l3NUvghH+zczlMgOuIL5H5wWe1CXsfDSUvtpVSMBcpZNINo9aLbuJnQt
DwqnH51nnXz+/QX8xSLGkWiLsEXEXvW+brRnsoHrgSNBhIw3EfPfO0RxQKvNHk/QVNIir8ns+/1B
f3kpqa/B0XqWQBzy9lLGsVlhkHLbPbpxOBsguOmbl/amM+3+D4dCncKHvVs12WmYKEPQhjisWG8P
FuSiHuLZ4hYRndnuPK0lRr9EqHmDKB6qpdf19sZjT16sW2dUxo7KcZi2M46C8qYMXB6u1KHHeAT6
WjwAPkVH3lV5MJANV3hkH5Nl91yjBbvMgWz1kDiKhRZdLXnhFadE5KlXM1oJR1dZO4UhUZ+/YqcB
+vvzFutckjFvSKx7jzBFCxAu5LtdZpWTt3XCJrEBnQK//+ZlNEviVUMFk5wDpHeiTZfmXfKhL2pL
HwliAnaGOaMUW8NsrLOSsCZwb0M+9lduif/9UsgBCKfXY6rY8feGQvne9TmEEhHmRHDhDIgvA79a
Mqpdp852A9Fkd6PBdPmsq4z6QKwXNln4uHa3CpP0oew9R6Cjxl939GMVwxcZ6jrf6TzV8ZaYzqq7
yEbKSdg3IWmC+75XITT90dXTph7x+5yXBkJp+g5lY2+a0l02Vyna12cfWTmalkhOa+Lh6u6ucbFY
IK3sM32tIn+8q1LRya02wIvemjW83i1k83g4somddm1AyB88hhhHGbKeeV4TAxruKzA89baIlvaf
adhMjdreDT5kCcS2qShrZ92LBLJthoELmMRwQ593N2AafIwau3gqjMC8lZWH+w6Z6sFYgPZOG54G
IMBQ2HYTbJTbyKeJKhIsMnhe9rbI1SYPc+Zaw3jmjFqBO+mfMxiuK8LzkPll4LSwvHwVjqG2TJyg
I4jO33u9MiG0pd5ehEQwsWOG6oh04bwnZfqzL5HACpijq8ofn+fWA3bu4CtDgrdy0+LBhCjmGV57
7YZlt7VAokOvVfOa2HXrnDS75BLjWrGnWoC+nkYP0+y4e9ewyOhETsp0MDpGoQChnOUDmwqG6wVv
iU3f+/NNXkzHVhIklM7gS9M5P+V0lyYlurN8muzNbOaEAMoOF1sSEcTo5+W5cpINs/TgOgrELWaS
aWspckmhUsxrzcx8E9kwX2e2rrdRXDSfgIqYF1Xiw+mRrbeBSdq9eEYLqVxiOw1oWO9RN7jHrkB3
75NWcXTMlNRRiJiIScYzpvG71G0sFKj6qcS28lSl0cF3xV066CesQ4wSzZBG3RA9lRDpIT7nZXAc
B598c6PFGuUa98jForM+ctKNt8BPzYz0vQJhxkpk4bxJqBtu084Yr9u4C277gTGjcvoLqUm8Kybc
TtqovvWtAtXoyPSQ9iXOwDIYX0QvByx8EOiBh4ypBO851G2FQZ5BotnhSarTUBJlEiTzyubmeSxR
ApFY3FJH8DJlkSBVQX1EWJJftYq7LNMgeoLcOhIBovGJyRpNxhyc8xf1duKB2EbfMyuC7wkWIP6X
PAttR4J0ixkr6kfDIsQwi3HpGfhqmr2/pGNM5Mo1Bycv7GFTBp0/rkBZ+sGFAZMxW+V+0BHapkfX
WAImzZ4mbYstquNKrWReAYcmfPE+oat/bRcZUtqyytMjUX7dloC3lmA5m2indFSgNVuacUnam589
M2I/SX+32fozSZYNL9kvsg9iD/BKjE+aNE4HcVDv3Ykxj15CmvuEnFSkr0DDhcg062D6wJypfOma
DkyVLnvrEwYx8jKGxj0R2tB8xLGmNhi09F6yY7kPtMg+jj2fo40Cd5W027O5pp5Op0occVf3j3Th
FpVPn8yLpZc7IXHC9inBd/qlbUS+yyejffJbOz1kyPiKo4Nla5fiSnlEkYc62K+V2niRW8rNMPc8
HIVtkA5sQjiKPc9dZ2y4jhi18o1PC3lLVQrgNqduKg9lg2N7JdN4fGgjtVgDXfRCq5DkOxiXpoA3
VDIaPDZVUiz3oKHO4jBL7swyKVa1j+1o13M5jQcMZZyiv5APzmN75qsCCn4Y7WlQl3EUxac0aEH9
mMCmauhaFyIRfCoZDnthpt7dKG13XqCL7RlBfIRQqr75ROvO3tI4c09xx6O6rWpwrfMw5TtVT6Lc
Q2CIT/BjR3/dkAJ84iFqeaj4dWnCt2c58suTD5rqczfG3Y2YO+u+T7neaZbr/Yypah8kXFRyPfS5
wa1507hd89ldKsx1BQOTOIw2S4H4uOnBnUo+1gAcYHWiPWvAqF3MY998lrrpnsiJs5ER+e2X2ooR
jM1kpGI9qsroLKYbgfRL9l9D1bsnMbeGIsosjE8TUk+CAD1U6F/xVgqETo2tHPDCjiKf88Litdxs
VMi03AA01yLSSfBBBMMQwTmqTeu+IX79lLp19KHxErIw3KH+5MUwySTA4gQZwBxZqzFgE+kOsI1i
ckVJ3jGjTYyR9bwrOXmsKtOHwMhYF2PSq18xao1pxKcBQdSMrtRlB14hQjwJpy2OXb44IyXBNfAg
crhdSSn5D2AlBUQOqkJusrlB1DDznNPGqvpHrWlaB/7Yf/Vj4a6jSJOBS6wyd/mAKJuZi02cbZmM
D8gjBn+tar4ksOf8NkCt+uzA374zwrktwDao5KS9ssKpgPL2qWjn6TrwCMo2yUy5TZef2+6i4MIF
YnXbipED5YbekfS9uDCNOjmJnqsWZIm+NmNDv5gz6bLGhJMRIV8Q3WK9FMfWTGBuOYpPrOf8li37
9IEQg/7rrLCYnpFj1Cdbo0z0i09USLWOBiTxK/otfbeqPEJg155R48MlPKckAs/woluRUHKtmqFv
9bEcRy/h3LmTZqPtWHo9wZ3GmpWciMWorXVJLuK14WQ0cUdd8FubfZCMR1Ifg2od9vKlRu8IlMMs
s3VbqvbFqDPrQcRYw0bVW9+A9MEF4NFrb1gt5pfazppuTaYImS5d5g7fsKbNLr8ZkkijabgsHm/y
fm8qCMMrtEXW/Uxo+W0oTVYz3yOrpgnaGxmRHj+0dnMlR918nLKovbFkEJ9AYKd7GULyAkaE5btP
FmtbwPNdYbd4bJEDmjedEfSs8XVeusca9+4LO2r/kpo42jVDRMohWgKfvql0BgbCTvBp7gN5FZVN
vB8L2NnCIxK45bV54UBuw0/gx+m1J/pmBwej/9A1MP4XRpKMa/5R3zQNoaGN89kNY3cnGryzjcAT
bDsT2kTy4vdE9iKlZCKxydFnwW12Sn1rld10zSZEvXpwHoiLFuvCqO9QRl+OeE+YRRJPTPJqt1FY
+69a+j/mkIxnWdl0HDb3TqbCG4vvm3XDmRmvm6lBkq7RnCrtRndeZNfHcEqHmEUXmLZVMWxsUeUe
3VSejVoXm5Rn89KMVXdRxX4FHw6lEFt9toAh4z9aqM8hPopj7lfEvdaj83XEBdKmpsWSBiVmdvp2
W3kWQDcpzqcpE4/st010OVP9OVTLnKmWu4TO8rEFiM60LGFDOma1fgwmFd+aVaJ2/tQcvJoU4VAZ
uCRTIIqBmp/p/5Uf8xLtJu8cLhJBXDELPRXO2tdaJMQ85v0xN0xnNUYGCJtSwDvDA3xeRsO0EYVd
3vAXPk35yLgfWoOYebJDb4eegwxu5F8PWEVXNKbREWEbecb+7T0AACgOaeo/AGIu97RLE/aBbOVW
5aKTrFOVXKYBjZvaso8RqtzPiRmp3RgYJhmVFjEzKflMauRh7JsE30pOqzDW2jtncyEeM+HuK3eq
dzxOLMB1RnUaewgyQ6wlL2M+2I9TI6yrsAxnVAuluG9I1VhP7GF3LmsXp9YXD5br+zd65Fdyx36C
z8u+cNXJDvrNNDXfZkZN9rqJiTVrM26DlGiKFB1xBf2+aTS48DLr1xOUMoAF+IBmZLKD77GhJwXt
Gd8VnEDkczJvC4J6hIFWN5tuZtN+lMAJdjyKO0ykUAqZsbEh84erUrjRB+y5bDPEuMtZAjH4BDK9
Dcxu3uSlE5z3Gp1uZCbbxCXyM3c690QORE3asgpJXaiK+ah1PRJDZ/DaKQMj54Ejp62JpwwogZPA
Lc0gR6y6rqIsLQgbAzlXq/EyjGT2VNrC27sWDXhaazVvrLmhpTGkxnRNSHZ7oWlmL9TIMc1XpDPl
hGqk5q1LWlaX+dMhgps8Bv+fvTNZbtxK0/at/NF7ODAPi95wJkWREjVrg5BSSszDwcF89f0c2lWd
dkS5/9rXpsJRdjJJAjz4vneU2S0uhupGlijgpF1RVgXBQ+6nbDFAkFjtynRnjFrwGsCZsud8NFWp
4huceSlwl6lsmZjkyb41XjHMN/vK9D6N2f0Om0q8M7Hm77kkEiVFIfdEU662sfouWrdeV9xPLhNL
TlMdpHfQzstoJOyDcWjc4dHvk4NmVYO96j1dejsvM1CDl7ZbnbUhUmkJk1edgW/IzjP9FDthl+cc
QpXhpO9FkZb3pvCLezcBR14k9Lds03hov3Jp0pwn0/hLhDoh3KbGCwpUAAenSasHotn84bVh4uG6
JSw5mI1znhKaa+3z2ueJEoz1G09LsLM5N/BpE61n7aswMR+Zj9lMsyK2D1FGBH+RkdtEWTMggpxo
x8tsVS0j5zZ812VqUBWnXM6VTS6AFGP4bmbY8JZ2mGjBsp5D+UUtFn0E5twHKKgzp3zIxcjBIONx
qDZe1PbVxg4GEA3MKtwesdkx4ND1UT3Ebkc2BEUk4btjOPyZoB7zhjz4IFN9sDq3UWlNbbbqJe8S
tztyqVWJSstjiRn5S9PELuVNMjuUrFCF1RsU4NHjG20YXnnlWfMJPLAH4MdVbAeTttUmNQJQmcNH
YpkKjmms0wzuNgVDK7U7XCVt5lG3zMcufO+bPkan2SUqSTZyKK7qOv7WTljkXQ22Fbz//mU6vRZ1
CyRIBlmVUkeZ5hnzWC3YJ6qtFTjR0hIk7CzBgvjqsUmWDw76sXKbJylwD8qChAUzG7GAGqBAZ1M4
o7Fpndm5mZq2enAGFBVcQvhWagBpfuF37ICHNLWepTcSFUO/pWrCi28J9ex/9vRQ8FMyySG6dTUj
fsym3tyWHbkhmCO9+8wLBBG2lEc8YoGXExJTm8gVu+ND78xe5z0ylfOukzLk4lHEUWrwf5WTL7km
/HbB/uNpBS7Dt9hrLf/9XJryK2F7oZRjYCKeZC+/EyJp8m3QNURVdAHCdAIkEqyqOTn1zLtcznlX
gv8dBrK/9AX3IROdE9s1veJuA4jSwK2QkSoSh1pzfIIGf1bj+bUsOl0ZcQlhJoloJqXsHPcWleRq
hMy90mzJxTTjJyPFgCzySj/ASTe7oehI4Y38kRzHLHme53h4GkzCHa/Q43/8f/+HwB29gQr+/tca
1NP3Z/MhM+Dj/20m++MP/SFCDZzflB/ehtYDhnFs9Xr/dADaOADJhHPJC/+TBtW20KCSjYXLT+Gv
INX/1KAiBvh3jPC+Am5/AXbZZhChGPyQEdO7irX5M7CbW52mT2HcHy1K+vr4ds4apPPUYtsincoj
g7M91TSS9mH8HXeaj/2PZegRbsfdqxP0IS/8cGZtsszbxkhd1hLpHseUIDKqQzXOdYnfaWFajbYp
56R7JXW0ODW+J9JVbwbdhl7E5GSOvrXE5hwhTOvJI66NWC4dHEGnNirYpOjf2uhgEXdZppd37TB0
l6B0Tepwpyh7pqJvOChDFIYroIpXgmLC506PVaW7XwWXPPaLS2O2z66fzXtJJNAWGiS6c4UzX3Qj
by5jZIUbK+Dtz2Cla22w2kNWBzN4nJUtexeLC+cF4c4JY8ljl6Tjh+cVAjSqIs7Vnt3xToha3iET
jl9EkXXTkjy4mkrXHqN27BkPHkG7F2d003Wvqy5JTS/HYxMN5tEX8qnIk5ZgJ7SXzcLuLapSrHp+
LJGULrFofwIIIjOxqHTYEQuSHAWWMQ6H2pHvSTkP8YK4FjUCpcUJh1O8wW85H5rC5jkdT1a0ov/U
WyKruiZka8kdHWjpjpTgM7st5avpCHoVk+kkUfXs9KEajiP6+iMBuskpNgrk+W0xTA+AiB0ITYB+
1s3Ms9+McjeR/HiLRWg4QvlPOwqWrY/UtqpDSo7NA+xYzlmWaXgSzBolVxNT6FHUdncLmaBv6OTV
iEbJy3tCVayHdrLbN5IG85+TKfVHk9QBgqHG8lxIRztZtDUhamlf+a4o48BnFtxR2lG8Wk3S4wSq
Ad9bU1+TWT1vB53seM1qxi8xSHk22ro6piM4OOHOeFhTbhzS0bUg+GFZadcsRWNgWMAWDpcx0qGy
ZvyL71UJV8aeKIDIQ3aYQqcC1ge9WviB/dGbvX9Tdj3ADr74k93gqO9KndJJc0YAIyNSfgwtIOhI
C9JjPdv2Lo9qf6f3bv6dMkje6TU7QJJF8zljQiRNjJC+H35l+QVPY2kECzG4OX5zz+luysQlShzE
6ABfAXBShClSj9x5hazQX5oxJd4syGA5bdndJl5NEjpRoT3raDS/ibw2yajK6/EGCiB6BJV2zr6w
F42v1s7eK+9AHtuLSTzPOnOsdlp0/ZyhtDVKD1ev6ABI2tFB+tR62UIOJdBO4mOYs9I03GNOafaU
d8h84QsDjD0cxdgtKKwpnjlG6ruJEXtXRkJf913hrInP1G89sqkGlpy6xmOWgDjHkzgXURGdm9iG
TBKu9Z4nOfQCv+3xRZLuQgcrFWEPrpuhsKQfTFvPqRHvHDcsDt3cl3TwkL0dLgGfnX5T1pN+TkMk
VUt63rICdZ8fPXsGMR3s4FXIjCdEyEmS1PMKp+ZXbui6v+jo6bi1SMuZuDROkq3Sqdeeo17KYI1V
LQh5REfjyqIzkPzytBTmZhzFTIuYX4/3Jk2LL40MGc2jmkggsckJh9DHW+Rd/phw4RQLb26avsY0
vYyGyYV0GXVilx7gxqh4eIo82qgurUWw6q6idSwpD3NtSm1etn5ajPUK8042PDTpGPk/7CgLKXaO
6UsZnKcC+Z3w1n6Ny3KjdV2bfk1eXRvZFllA0/zOe/5nDvg/5gDDROf/d3PA9rtqoj+b2/74M//r
RVF+4QCxsYnf/081o85vLrpwRny0vsq3AEf+Dy8KHPA/3Gz6bwgfGR/IKPa4dcx/ZwzAB/fnMQDo
E6sdL6ZDJcNiu4ps/kUNF5gV0W2Vn+8sP3obsnhctJJ9BLHQKzkzDw3F8KXif/zCeOVpa2w6b9qQ
X35oFVcEumfuraGY9lIxSSWxlvtAsUv40khYUYxT2wfNzynEDVEpPqpSzJSmOCqkZfpFu/JWisGy
cvi12k+STaiV47qLvAsOaf9umBNst21xUw7JwKt1CjoWgvJE01xNijWD3FqKvjhPkpOONrd2kUKx
NYprc2TorCpv8GgDG7pHM+ERFil2LlY8nQ1hNyjmTrbRi2sXyYJsFpgxxe+1iulLFeenK/bPcCWk
i2IEgfTWNhRhB1XYKc5wUuxhAY1YkZyHMrofyASFY0wU25gp3tFSDGRN0/TWUaxko/jJQTGVgw1b
guf4q1Uspq34zEQxm4AbH2YP1wldx/MU9hMH7gDsDFc1t2W05qouBsWWFtCmLfQpbMs5VHxqp4lx
V1twc6NXGZdA8a6tYmDR526KYLjH9FxcMo4kivt8SiRTlG0ZAG9+29RWNKxNv2fbKEX22oEc3yPY
o71Dau3SskrgsDrqmwdhaeEDYefOjZ1N7LZa4TQUMLqC7aNOTk2VD69hwNrEKBw8j4WVUTZVdRA4
FexX3AcEyg20ghDf6997w8BIk1sACrlJ+Fpr+fWbl6RsqqnX589lVtKEksfBVjdzIvnK6+Zv5BDl
kV43R0gjf0W+mMGXF5iEH8UdPII06xKXekjpM4Wb5YGUV9Aq4ZcebWREcpK7WJHrizuxupkQPhDL
46XvngnOsBrDiD5pE143VSGfvhUW67FIqgcjq4yT5Y7Vja02QWCv9L2uQzbDwPBYXZNsNjZFqo1r
hprxbnL65NQRPVguuoiuQpkQ0DQPRbMjmRSVnYMNZNUIn2Bj3cqfKczWP5vOs/YagaKUnmGq3WGM
4L+J+/GOL1BbQlCrPCakio9wRoj9W14S7eTUrfQymu7MiFvToe0z2zmy58OLKZouPCJ4j6or74KP
DKQJB2m2tCi7Xtd+zgtihI8FeVb0aE99Ma3GtqjfYn5/24RyY2WFAPkOx0RSEx9TCl4bZXKaBIQB
sag99bRW/e2M4MphV9Xn6ztLcen4m74zePncNL37aI6hCpzGcZdWGPv39qgoMtWZTU8s7cEUsj7K
1B6I8CDVjW43PvgVsEbL1T55FCv+JAmO3CGn5xBZYdeZ1nogsQ0Mdvp+vdMIO+Bvm5G9dwtjAre8
9of7dlCdh5qo8QUgDVwnRMszsI35wjDDKt4WtnffOJG9r7JwvBhgO6umAZ00o86zd+wlnHqdXR7o
ZOGqmXRrbHLCer9aL05OpU6/LdPvdCNCw7yEeupfBqEV65g7MlvMgRO+ByZ82eDQAk7+wcgLMZbf
N95ELGsexdpDNeN+mF3QLxGBylZY6dfXq1UMtIcn0URypszCsl0auDGWFVZjykRs52gIaYcLymri
HpKdl+8GBG5ePnLXz/wPWpA3H+pvaYoqoVJuPskyPvUkUnSafOwFmF3vVO8lQZNR4U7LwL812w58
P7qL1QCct/GuSJufzhDcBBbIZAsyVpreZZQWKGK8pUbvOWLxWzHo+EcXoh8S2cFeqy3MeqqWvllW
l5bnWMcmiL/KSAz3AgryJI3UOBGjbK4yw49WrldbS8PDBZEU0ykh0mwYaWYMq4NVeuGd0Wrj2RhN
sgcrui4Xg+/GW7fKqM0JqFMmjB5yBX3Zru8JVWj9TMQrjSzIMhqXvTC/RdlTG08J+006d5KVpDD2
2G1+NEa7K33nnsckdbt9Z4FPReGbFpmvUvN/UBJagP8QuptT+IwqtsQQVFAiC4AOnEy4Zb+sXbd6
6CzbXpLXMX8VvQNsgw5H6Q83dTs+lGlXHwIv26IHj5eOM3OBE9fYjKILFyn1z3g7jSd3ArwDvNpn
41TsCfa0dgOH8Er3uxq/M83H1BkCS8/1hpC1N6F3KIfKSj8SU+8dGm58VAwuXbF9+KYbhVhSrbPo
jOmnNdWXOvG978SECyOkU3/3IO9WRpY9thgbPqZJs9b81tlxLUHYalciRIDwVlk+tlj088x5YPX5
LkpnCxCLKoTlDMsUhA+ikF/x1Iakk/nTCVHVgJkzQpKxVPsYdc5z063n3iyPleGecs78e24rwszc
0Liz5sleDyY9wWBeWrrLyowBV2p0Oxpm/S0dWnToMtpPRQUqUdcfHSkqK+HLYJUa/aseUpOkVzzt
AzBFDCHdDyyabyK2tvokwqfBqPHYWTT5OvCc5GehMGts5ynEBbV0+RmyCpbRKwHBcllKa9UiWzwO
PsA4Q4L/ZXtOf/HAWp8y4iWYIYibQVnkToehDTF892boU+/ap0+pR9emLe3iWxIE8g1vlh+IaPNU
71iITEuDmnDtYUMt42GICqJf51Y/eWFa3RPujNw4FkxWllKI1o1/qvt6eC/1KX8fiIU9uS2eUYcJ
a9EQ57fK+RVxkrcJLHJcOmIZorsJFu6YRsceyYRxkGZojItYzpS7BaztfiQKnZ9E9Ny6o3Z2jYby
WgvilItY6cuwibR1n6XdEc21zR1TgmtUwqkpEpgHHoNjV50qglkPNno/urkdlfYswucAz8YFnilJ
17MULGBtUGqgNr6zZ1LItoZeiXUyEpFHSkllr+Nm/FlSTXU2iqh9Gppk2JElL15c0SLP4ixcAQ+D
cXsD9T92nZBMO++zgikMNlk76BUHWG2YYlehV1/W9K6i+ZhC9C+Gz9vKkUPa+acncezLJhzOmavp
t01YNpTfVM1WmMi8uyELl8wMtyPqPIws28iMwMP9+S1tmqpepWUPCDCIhmiYzFgkscw3ha2TKtVk
9nau5tsxiempQdqyoFJbBR7L/m7OmPGynorwiorm8zSg+hOpHNAtZdqb1QYnCvHk96AitIQ7tZug
dqNNl4f1QrME+azkia8IoeInjrlOaRkuPEGrc+mxSdcBxamSDe/ZqsftOIzRSlrzw+Ra3mlMTPrd
fGqTcUpsXaDmZW4066qvom8xTlur5ZHXiypf90lKaoI+joekN+SyS2W4p5fsmETiYoeOs6L2It1T
vj7ehCkuFiQOWpwZa+jdS5Bxuho3XkcDlvL7kh9Yb7NiSKN7y00FsTCdHCKkPYOCtwIN1OE5YuEH
9Q70aIIwGPKJkEbm3/noMKpQhhAVmbOeZNqvRr8GzXO6bEzzBc/trloVboIKWkZ9PFGnCa5lL1wr
rMwdT8MXMPV7TQ/6TVEGivrphoeQpoK1Mc3yFKVORa6SY99CMLwKSmjXc+1ekqDSlunckh6EemmV
k5Z5FuAkn3KspmVqlvOnIY32dig8bZMY/XcT0cY+OGZ/6/e9tSKIyj7YI9sPEL68g/AxjxAv4hIx
qqzNEOp10rx3LO/hQlBM9TG00YQqorFp7wvDQ6El7iJKdX2ZCVkuCfkcydr1Yx6VNYmarZ1sdT94
DLSWYu7MvpktBm3ogS/PJLbIFkVzco1smVf2j5gWOLj5JDhM0eyWwBJq6I+gUj51SMMvOlPT4zCU
kjle2juLoLZ9kwYPOuZafSGYZTQ0c222n+eQpNF5tqejjQrvnrjg+SUnO/9WxsUPFtCIOHhTdJAZ
reJqyrBaJWX8QxQFT31NFF9eT+cMkfVtS344OFxj6M0b44u7NlEgXCgkmZfMQBcrSZ0zJXGRXBiE
CR10OxArb6LffuzK4dnthu5G1PShzaCVGE+nNj9npaApdvat+BNhqE52d5qMG2KceRTogWp2ZDWs
mAPywP8iCIWDo48c44LmwH9p8XS9zVZBmEeMGAua3rI1jnxPxazrQwm8iqzPUQK/UEn9iLMbiYuf
94mSAdZKEFgpaWCiRIKGkgu6V+WgU8aUHBIYWUF3VtxCEUNJelUZlkpwCHmnxIeEUl21iEzPSpo4
/i5UtJRoEbao/xkrIaOnJI2NEjeOqBwzJXeUSvgIu37Mmg5IKUIU6RZ6fxcpoaSlJJMUCTDdKhml
owSVjZJWpkpkyRt7YvELV14QVxstRYqZX1WZ/2F//r8SSCBIIF7+NfuzI8YuSX7lfmhcUX/kD9DH
cEg+VrHuHkQpdK9KPv4H9+PqvyESsIkdgJFRcXX/BH1M8zdTKe4BZ7AWUHgNdvMHCGSQdqQHjFrE
KF7DlP+tftm/FLDYODn9Ky1lulgziOb4CwiEpzefUycyH6SslVyNcptpQVVjxYMwh0mubbSFcZI3
P2oPuWdM0/iF4WLalrY20UeZ+M4ylyNiUUoPhpXmGss20GqGh75+k7rO63A7or7X+iohn5+KtQU9
SrD2MULHzqaw8io2NDV9vOOMHlZX+WJFRNxFNTLsgggKJja07rucNfKX8R/YZ42H8XmkDiNn3GmH
jwBy4MOz4ilhpuJrW8ZRz9rbZM28YQMWB2fS6k+icNOPFvT1jhR2unQZAN+mhsJt4pIyj6V4br/7
JjLYX3J7H5GLcR/FLiowLUkWFeKFJ4X6ZKtf7pe733m3XyOdrD/TcddLoHw4XFWdjGpDRdT8isMV
cASpFkqXnANC8R2rc9a1Cam1CKqRUjrLFC3xSGYR3BGRax7LweSj1a5f0UWY6WyPcTqtPajzfTB3
/e0cOvHJxFnwZSSZ9lIKR17iCWDCSdL0loUaP5+vNnlWan8bxZTWdtKqzr7fPLWE/e6cejjiSTAf
zdjc0l/xlQpXfP79hw7+bJ/hQ9u6p25gsj50xYz+xRRUYxOKQp0OD7sqwjdDXf2IbOZXw7THO83T
m32XWs2+SIcWGo7pEZS/nTeSpwk1xqP+WWeGAl+cYTxHpLsdhspyHsKJfxL4/r/NujJuIs0cznHn
UnsaCQog/PAZMMYkrgWoJCup13SzXN8lZHdtY63RthnSudVU4Y6Y9YJ72mr1/kafra/S7Y5DYxq7
tgud3URHMGoCLITJOGXr0aGoFVonRqDxlhOTf7DtaviRxNQY0moz/Kg5r/felDe7pjV62igYSOu+
27TJMF74UWYnr4c2zSU+8sz60hEVoFQMG1euMgqRb8gyLZYJW0e3ShLU5xVakq0+07BrJqAzXolW
biy5Sou2TNLbIlb6Iz83XyZsSd8+JUloNwd2dVLyiKxEx2JsSmK2d+hpkpucOrbba0OGXxr9rcOk
0rKyE1K+FvGc7iZsNsFytiPzoiXteJatwRdqKtBr9qkKdtRvU8tmqoAH+WLHUnwGaISOtt0ESx2k
7PT3985fzizydnyTWFwmYsMKuJbXbM5fgGsTi10Y9Z52iem3v0eaWW414rOfp3HwV41HUzX+Wu6d
ppp/oJPHwUKu2EQLxBR/pXU1nmrXDA+i1cWLJ+x6lce5viX79XWEIlsJuKCnQvAqWd84WDF6Ehtz
rv2xChGv6S0ycukQnM12al5Gnf2ABFk+6tRp0y1uTnrjDXS5Pd5AdaBWGTt63Rprp9XMdQKizmuO
/XiiqHe+v962dYoQPUnc6bYRlMUaNemFVe7rr75WyJcAA91LSSUGRckJIZ0Fuv6YqMUy+Sz1bCuq
hkDbbgy6GPd3h+tlmkl9zPzYP/u6ACr7+6//Gh3xq3xABxM1lTfZJWoVJkL9tH/5+gdBK2o0N+iJ
m5qw0hZ34WJqhPaQzgGfwEhNtmwhtcd0SvqYsKA6qG/HpozHra8nPF4sfoOAQrkID37W1x9Z7+JY
ChiJIPiMJnwDtuLDKMx3L5JO2/z7H8BWj1fDxfxBxIMyvv3yAco5k42BMfSSu6SMjqkxnkQdRRvh
hsjNZMk5E4qB88J0OWLKGFaZ5OH6Qw9158YY3BBldUM9tjlVH9boGUd3QMEYmyh9NyL3w8fcE2iI
4jJiI/379359Hv/ly7c9InFJBqL7z/7rewdBTprZHpxL1TnouuG5w5/czaG/a7BGPBv0+NymoxzP
OdUE2xZZI9RGWbp7v076A2YvSn/BJPe5M6AWJMb1sXUL1KCDTcpmI7ryPPsyObJ+jHdDEeTIyuQg
f5IvCqYSJPanDIdur8+zjz9JKdQ7fDAlpnivoYUWGfioAM8WEf+LiX1lp/loiKmQocmacKlNLq1o
U+fx+IZog26ToQ+ZveNmPZdeSUeQaY7fBmGkzYK6BcJDZW0a69mqg41VZZ/ol3cytkqxsLK63uc2
iFfp8VNnJhjvrj+9MNCirybUYlL/M/7PDvzsMI+NeWF9AiovUvqdgY3iL72W8yal8OCNO6//tvNC
nSDqq0m98EDk2nxrk5JIxQhh/eBohCtMZpE96rVJSrVNxfurV6Q/rAp9pYjicZ8Nplw2ChjUkAIf
EQrKlQMgeyIomGfJ398IDIncpX+6EwKKNnRl7Hau4+BfxgbOakq2s15c2MpbbzmhbKbzXJ3N+TAC
iWCuXHpUuSULzBLRhlGs/nCxQEEDcSaR3i33sSY8QlrTHIE1EB1+Hz1B+oLStcDuUG5amqD4uRqe
/jkNev7E8d9+miz7313i2doqcJ3Cwwzk4zMoGcdu+7J11oWnT9wHdkmWcG7lYb7JjRAJYjAX3c5n
c1pNc+3tsbg8gbcbuDxxE+UIKJItpgztHiRkwmLU6d0Xph6OyKzEN1oh0h6NmewOfrU7L6dyY6Gr
64oysn2h2GMH/Q2pMprJvA6s6cWoEYdgKrAWvJ+4WAA5lFsCjLlZU1PaS5dY9B+Y9As6PvvsUCGr
21F4RI8W0IfYzsBG1a05hjaC0C6Ln3kOJM9SSwlGmOvBIg43KdIXCcUAy5EJN9rFzC0oXyxOA3Si
dfylBZ5x0ShsZcBBJHzQfXKSNVm4qwYHW7SA7W/X8C90auM25cjLK6WolUPDP4dtp0SJMU7jJTYQ
217ls1E+RlEr9yHmJ3sxG6n1GVshKSsRmTXZjUbOHeNPMN0jxa4QSoDFfBZ5xbnaigJHICe7vtRK
ApIjZ8gOEzcC8D+lGDeaPcWgjeSOqq4iImYmvZvvsU2G8CmohS4Ns+WO8ouA4gU5zz8RjPl7nBba
mtDXjDIVgN1ogfp6WNs95Yc+ReAxFmE2W1J9uQsTwZS5GIlVaOn+ZpGtQ32FrDv/6XnDhdWZujiH
sTVEwu6VQIeINzzK+e7MwhuWPAxAMWQwzffXH9J/9AyPU/393//18VUQDpnAFxLC++uaiiJRpcv8
6832oera+P8tUZTnyZ9bf/74o39suJ7/m8NLeYQJ6Oy3v2T2+hZ6BQKvkMySe3X9N+yNbfzf/2U5
v5k62zBcBnlRKpfzn/utpdoSfDSR5AsRtAt78u+oHJxrsNYvxyT0jaNCe2mR5X0QVvyXIKwuMbOy
SRMOj94zhnUQ4+allCcJtjGaoI1bmpS6ocvy7wNuRlSLCfzmANFLV1aM+ZwAMzqxwsR6cSXGqgqj
0UMvXZg92xjv6tkCyPGG2dnVjepoC/iObhKW3ZWXldW45CxwixUcVsoWa8EkHP1ci0+ZUbHaUXNv
oWECwV4LmkbmRTNNg7HMOjcmIalPy5+yIO4dcmiyN5km7fPVEZrFpLlrFfkZa11oFkWfU6kcRk5J
dK9FP+K+HwnS7avJvTW1Bs1Ta7KAdHilDwPImnLo6OUaWLZ/0wve1Ipxpf3mb2E5aewyMBAFQIws
/FogmvfcfFoHCDP3mH/JgKR1hudHopFAngBeemuLZelnwgXfOaEz3rmlQ5Ubk0j4NbsOhHxmsBfU
s8ZeHvLOXmxEjC/lgAcO7RrEsVrmhy4sH2vpV+dWNv1EHP0YoZbvTHJ2EIEBWPJ8xgWjG1gDadms
/Xtq0Ka1cGu+SBxxYQGGnsDt2OlIwEQyY7CMfGzTpGNx7MyNbqzCwEMWH+RKwe8TXIw4fz/WRa1s
2MGdI5GGHFNEvDvJ97fpKxEcySngWRDHwzEmMBifeo8OPnFKFAGG8O81bAWnNIuLZTD5aEEMFrUi
xIkZVogcEvi1g5YnlBHSkH3OGtFrD7NdTIhsUuNgS3peRJ51dJdiMpa7mYgzPjN+YoZ78TnMhXhr
usp8qfXJtpbYBGHQr2EghlaAArZxq1qspuB+pIxzgUcpeDCbJLon9XREKjI2cLbYwd7NcJSSZGXN
MVdtrA0f/pzBBaE2PNa1RUIK9UZkwY9pSY2AJ9p533XI0rZJ2GlHM+QRtqROr1hbUL0EQEtks+2e
ekJn4OlRd7gIOdKPsTUGd7WPH3phNK77VBqTfRsjgh+wCuQ2Yng/TQlNWsJEzdY2IsE9CBcasCqz
pcYX0ewmh1DqN9ETyK+1wSCWcQ0BwPXRFBweWJ0Y1j5hpZuoMWaz24UsP+2hdetO3+dCTMkLGQEQ
mGTxOey83D6vXhhpDxPbL/2d4a1X0OCX9K18iUVxCqm3OvL8SoIfKTag3mTvLSpskFGhe+XKQ9j3
RHxkwqaLi4lOgnlNuEK20Sl9wFKn53saS4bnpCWcXgOAvcXbgj4JJV/aGfj2UWAim0iJPKUYMAbx
dsPI3fHz1h5L5MfbqgF+whpmUZiq+zRTEXMvlPyV/tzWlBQnlLyHHQ1b8EF9h5d8asfxhjCFdF91
urOayDMiYPPYKlqHVB0Jj1+NWA8gfTyUh2tbEUE4xLeDZmtf6B9wDoSIpigWHH0D+kgRSVPdeic5
jQ/tLKMV2M/Wb1PnGfEgWWJdh98VOvw8wE4xH0BTKcJKo+18FdmQWL2is3xFbGEEQWnglDe6Yr3S
yTvpsxm+iSYbdnBr+UOpWLJU8WWTYs5sxaHRT21thOLVBsWw2e58SoQ/UfAM+xYrHm5SjNyo8ado
TcqQhyjCLoO6q0KoAhwi5xlij3BA7B+K68uurJ/i/9IrE6g4QVexg0i3PwPFF9LS5q+TK4eo2MRS
8Yr464SKFEuWuWIdU8U/Tlj0F50XvVcJ5EtkwAJkiq9ExA5z2VYNjdNi2OmK10RR3HJjDFCL8J1d
4+bbSSFzbTOg2DHM8N3KHHw22KzsvZtiiVtovqnvO7casp2Fo+2mFHR7BEHDtFRHzNTMnfbBD3HT
j5rm3Xc1SqgEC87q2vfWOnbBXeHO3mm60rD9lZL1FTsb/M7TwthairsFW45Pc+CLz7Kiy3Qxj0n2
Wnt5sTG6vllgoPI3hWyRJ8zAtvUQ6i+BYofR3JXLaihn6t5N1FLkp+8Kq/DvsZGVt1KxysQLPHtX
otlQnHOk2OfmSkR3V1LaUfw0Ojao6kix1vmVwM6uZDY71LyyFcPtKK67V6y3pUCWuYhH8oFq+Biv
AqX0AJ8PWhPlqwZT8kJoHeGktS5fuONKsUq6ob7RreZCPnB1PyqSnbRWvOQt33SXcxtAwusj69lI
UebOxEa96KWt7ZlO029LEfjM2jSaxTgilv2V5W8U4V9euf9UyQBcJQiokOfCJCISQJNM20kg/KMI
zXct6H7iA45eXdOlWUXpDCSCg1IpD/hNZUtTqRF6pUuYlUIhamxiJNP3EOmCrzQMs1IzzErXYCXT
K1lVwapVmgfPaz5EgeAEI9AeiWa2bpRCIiLGZUHQIFoM30ox7CkphalUFbPSV+SSnIhMaS5KxBe4
jstjofQYNJ/o0wL8DJnGcJVsSKOYT5HScVBx+NWl8SMuYkYp5otEST4Gpf7wjJTIn1A3xSJQh2vm
CDXMoBhpbTwK41VFUobJBwXJj5rpVitkmvp7rFQnldKfNEZz6XrjZ4gwxScWcRlo3luJ8npFfQcm
YqVjCaZwPtZK2+JZ4q1SapcZ2QvC/pCzs64JeEET40e9tUuVTsbqa9TnKGdSJDSJ0tLk3PMLFPPG
xmhksDWV5qbW022DMOhQIcexlS7HUAqdHKlOpzQ7rVLvYMquHkBXqXa5intCpfOhlbZf0wzZLial
AkILUSxwef+gYe3VUEohXTjWGY9NviTq6F4gJyLo4n/YO7OlOJJt2/7K/YGQRePRvWbfQAKJhAQv
YRRI0Xm0Hv3Xn+Hs0j6qsrv3qXqvF1WZSYAEGZ6+5ppzzLdC+4soa1XbWnuOau0+6rEh+cWI4cJ6
Vx8GpV57lSzqAw5BjVMPMI3YkpDHQ6rdTR88TyTEmNl8zHamdkDZ2gvVYopq+aFXst2niXlJZuZY
V/unMu2kmsE0bNDfMCpiswKD7l2jKen3TMiYsHztx+qTHg4IFi1WuPzr8GwJ7d4yGnxclEA/dQAh
9GWzscq7yu9iRNPwjJb+gwDBoaEUc5UQfI5GdbfIdCWTDsVD0dJeFy8AZcrVoqbPo+rva6u7Y1i8
5baG+cxjGSo7Sh/nmXQLVTnxes54zN0P95rrpC7lxtrUVmp7m1fgHU48JKDZdxXFE8Vyb8ONOv8z
+P2llSaPL+PWfx78jpKBDzLRr9MifnX9QT+d7P4n5iqyabqVFRe5tqv/vtQMrU/MW6TZdC2WHuyQ
pX4f+oTNb+EZDSBp6nFMIBz/vtR0vE8hOTfgcKFedjKp/Z2hD575H7UxUO62TwKVfRpmLQaYP0nU
qZeKTFoqOU2kjVLcVRUFQZjkznXjUzY/T3R6ih5zRJ03yPEaesdoMQQuniyFFHForQLaa1BJ77Qs
voi2cqgW6iJNc3rA8VeIvZVRG/eQh1n7tSEY7a7BMcTZeo4k4KzBVjRVjwXRORm5vb3qC3PB3A33
74bEmV9pjWc5osR1gvLMKtwuEh1zO2iM/9oZK+hJKqq58gYG2xRuUm8fj0oXhETuF5PuuqSWPHwM
Hba7seJR2Deh3SUbFRbe7cjybVUMPc1MtrHzFXTP1SwH09kwc6ePdZbND1Nidpc2tourdi2X3BYr
GmqzgLFrVbpmHKy8rL5Kt8bjG9PvjWg4H2JY4ye7bmmTT4I9JqQWzkmVVju3ZDKxVULcuxvt3NpM
LqF90fn2V8I8Nv7CVj5aNmC2MBEvMYSNO2oDww12Cee+t7P2yLQqNoll3yfegm5aev7WmDHPTLUh
7x3fkBenHK+uORISlJIwVD35yRvAiXovfPBjOEPys1UUECa8qbkOLcr/qk/S+Fb1SlzGRMuRXb/0
N+a4beyqukR1W/zIBi/cDfDKd8pF9YpbX11tL3xzI1wvFvWdrK8Tmr0Uv5C6/xqSHFi1flGua+me
hrHC5AQS6TFrlXNl/pnOTu2P9+CY4O3kyW8ZfQavbuWNmyWeztJ0540LDmCFZk8Qi+H1Yaim4lG2
OVXBuVQXbgoJ8zqohCjMH1qZdRdjoj0n5Yn9gluElh5lT5cZKNamhne3tVz+pgZsi405RPHnhb7E
YiWDhnh8VlYhnzbL8F0SCDo7SWOeEPbeJX/+Lu6FfGBLQIadXER49cF+PQS2oKa8jbKIK+iyXITh
dOusHtiNQtjYL0ZfXk2bV7Tv9d2NnQvBJdleIX6IncXL/rZi9nweWvyTW+TI5CQy+sPAPElEe2cQ
mybPCYBlERNO0589Wk5OZuLdDoNqSPV7JVyhKqD9LpuMA8G8ASmV1yAcM0hQfUQYgZ3Nk2HIHT7H
KxBLcxf5ZzGQZecOjJuyz+4Tp70zWHBbbOWY9sWV2KHclkH9pmrfZ6dcPc0aRsxG4KXwW7kjv93N
dIzZZ1eMxMH1T2p+N2LmmooUIbwj86voQwzFcxgd6nEwbkf6PrdRX8ebzBTPHIbqzq6LaWeotqLH
JXZpKVfiSUDMAQXnqw2qACl8picvM04+MH99636GutJse79o9+yMbDgNp6VLb7qiY2jrCJigLlCa
yw7CC2lSQqsupoxy97FOd/mYTWuRZ+pKU6B8qAM3PoImhk225Eg8oTc9FJNc9mWXAwisa2rf88m7
Fe0AscIZjy210vlmtNT4wPLnCcOwcTCa2b2MtMmXPGCVEqOJh5ltBgqR1drZ/RyNTkGJsnsp2uA3
JHl363lLSDn1XO/oBskhKqXR/ewE6R1+udeSi83RJc62WlLr1asHl1KP1uxeVMs/GcpWzYVe2udY
Ul9l2i4vaTOWVMYJCbIskfczx+4qoTMPaZxSt7Vfzi9LH0JNjTif8Qx2N+k8zS/hPMFYoX+reWxa
jNcmu/A4KIu7ioABVMFQ9vV9TB3v0anHBLyyLfx6Jd0BTXnJqmOdD1CO0rKjSaEuw2uX+T/qyhzX
sQ2zYEwCCZMnsLBxwm8LcF+URRWtRUqsL16zisvY9KaeoW+Xyy6wu2I3J2AlONyBN079UyJnZYnD
zILkVJRm0vPeYjRvuQGYBktLBipzSkbbQyMKKpI51RQc8j7IlptJtN7DxBv2o9NGPCL5yEvv2BLs
+aastD0lSzGrFT0U7m8dr/50bUHFT9aWEfliNXq1f22AL9qbCI/eqbJp3WjmiFrCkDAq1avdcYbR
eZfIXj7CyXL8Fbkvf5/kES/ckJzxcx0ItR1sURysNE5eAxwdIS2quOHIU3XiJnZaap99UcOeW5Dx
jgMS0C2DwzCssMvgL+Ro/1HmwqTzR9jjbUeq8p5NW2MCh5qZ81hr1LhIXdw1K0jX/VcTgMpr05rp
M+/JRGhAHNxifS3uosENf5jcaYEIyshht5IPX41cLhf0mqNvkbEtCsdDNgldNg7MKD3qyoBNEh7k
0a2GY8FpuyYObs8b/BhkbsOI7yLE9CR46ofZRfBT8t3IzAzzZm/bauXV6fgQNcJ74n0k3NbTouWy
2TbWOMPrCE2CXfKxTafpLU/TUHAYxXik6Z68n/wGA2MxJ8Z9mnlIsqhL7TPIwfziSDbOvIo74a/t
sFjIzjX5u2DjxkIL2IiSo72mxD065lZeYNlPeFhrGtbulsaBc8FSljYyGwJlsZ3t0LxlqTo+u+M8
fo+CpHnB60UY1shCxug4jOnnaGbjxHAw3EMpZbHkqNZ4E+as7mb4NnDGIVgdeh/c28E3xvoljCcW
svMS9Ucu8w4RtDRrWAGz8/za0E0tVmSW0bkE+TFQP06DX72WR545iBjobhguZjE1K/7m4dbxW/M5
CrtIbMvUzKeNNRgUmUuRXqOwxnwBFHhd9j2tqGSiUKWcJAtWrjUUaye3/Zt57JqThdpJx6owN/PQ
K/zwvOB8WRPYJ+eybUzEBZBy1IYm0PpWlqofrF51G8X+9IYiSpyVPqbPzeRn9VH5oiU4LMv2OW8z
7a+Ke2XholDVt3wmQLbtIKs04Nua5TvcV+c2Mkey/bb3m4iT8IuflMVrFatq5yQERDYc8QjQM/2U
Bvv1nBPRRd08pr7p34aL8F8Gt5W43msyOnbsLrAVndn5zR/b5NxFlvMUotOlq6BwJrFqWhIZZWVX
B6ge/G9OUXJwgEg0X4M8aob1xGr9daAEnDy0W79Q5Nk9uCEu/HU22eZzv3CB3Mbm2PNaMlW/Ivpm
vYeN3WTbqPBi44SHNfqGcbX8gufNU8jNyXTuVT/vh8wwAFC1qqEHwcmPWZzfm0uffmtKH6FgIMpZ
0OkZGFsCE8m6nLuQ2r7QvPT4hjdxSFv0xiV6eAe5x1gFVuzvUXl0g3w7iN/ogEEQFSwknyi191EX
ixFPq2U41ry2VGqCpYrji+rshXzIQsg8kxjchNttltqRu940+xvLSLZe3xbfk8wmxZ/2ng/il2oc
NB02xawn2i8x3fS/eSwTUfFN0J/8NBcdHQBCkNgTRaRcs8i6RC4m4bSNoW7Gucjea+zl5arVv9RG
IjlanPG2YpP+VUaT/Jy6ZrI3U9dgPoj6m7ae6JW3ci84521BrtvkjliM8SlYgPPuSuwUhyANYQxQ
uJN/U4R68S9G0Bpoc3W15oI8vEWKXc65YdWnEa/oDf9CeWOLNH2LlrQj/dl1YCybYReHTnlsZOxs
7Hz5WmN26teWbbWvsdP4907TGN8tM22P/0zJf2VKpuLPZmr8z1Py15mQaBn/OiT//jE/nb+mAO3i
cAqZ+Iws3Lz/HpIty9LUF8y3DkZIx8d0+3NGpvbawtobeGwsiYQ7/7sYFSY1pxgGsL+xxWSw/lsz
sma8/LIWNdmwmhoB42KoFCxO/uT7jXrI2Ixo46Uv3mMleTv9PxyeesT+b18AS/SvJqt2cmRRT3yB
gIZkYCyrPnxNh0sarpPi/Zdv/P/HQfvB1P/D18JGCoaKZTLLOcHY/8evNRPhkK4U1m3mylmXzhe/
l9CHgZ037ovKNDUhQUnuzD3+HY1VqKQLIO5E/2MTF+9cZQNoq4xEiRn6e6JR5n4Oyv47vVBBWtz0
LfE0cTa9ejlKFWZR+znIzPnsCaOKPs9Nt6Of2D2pLrPus6aCDY3A1ZDatHn0VwHwOSyVpCZGKrMG
h5CNK4smyR8bSrMHLNKiHHw6uKqAmjZ8gFw72F3xdl2nX+ZJ9mcZNcS+FoCZoMeHVDrF2e/cbANd
ZrkEUMHGF6MyqaI24oK3kc5uCVG5wrmjt6tezhnUeONxJApME6zD/QSL9rrLs26iz4Tsr9r/c2r8
lVMDmUzTlv7zqXEs39PXP7opfv+Yn9Ka+ORj58J3xCnwr6Phd2UtCD6xTWducxxfS2TaaPHz1LA+
+S40J/ARrkWiQBdw/FTW/E/AD4H4M0n/S5D7O8qa0Brdr481yholy3y2kJPNC+Bc/fFR69F40iWZ
DI2ihIfSSPnqZthxIR+atA8nRD5BXasZ022v18Z5jHHWA7Z3y2ZCTGuLHsQtdL/h3e+tAvTSVL6E
ZgbpMg5zoJF8VLGZqoh3vnIpXwoX4wIAC/uO1KAH3gFdB4wQub015COCShSreyTVg0cfrNq1nfrh
zhxeCxarJAOS/KkjdPpc5elg8PRILIe5WU+vSnbFxDrQwKhmODHwhSksmT6cjta5be01+W8J7/04
tNoCuN/MwohI1JwS0W0m7g0y7G81TMLhRhItYuO2dkClG2cIQhTLcTj4Qebsm1BziinqTG4cgAbB
lmtuCjOhlBQVA0iq3jTK9bnCxnzp1Wyue0eqcxyq8Q38d/mMJxM6HSPQfE7HvHmY6yx+xZWPnpbZ
FW0hPSl7VsfUH5ikjYLxsoD6vHeduQISEUwN/rFi9PeSdd8lcIrpgeq9ZVfP3WZW1RHfFaDWBnFp
KHsM52Lej3bq3xMtD9mrOMXbpKTFEFcE955r1Ue4l92jM+NrTJVSWwzVziFaakuCH87Lk9vFPuCc
pT8H05hGx4XuxNOwQFZamTGk2lXqNv5NYBZ2uW6NWT6x9u4faV1k/uotUOY0LljfUuqWvnVGPR3r
0YX1WobGzbiQFMTb7tG5NAtMNeyKltjqv8p8rpu1RvXfjFHbnHHsDD/CNlwohpg7I98oKZK7QZRy
Wzch/phyDJsSwpE/3CKCtbozus9fm48oHWRTdx+nBZseG0L3S4bXT2o0IeygvHHi+zIIS+vAO1N6
Terc+Wpz2D6Ei8tXI+vQPloEGnd9k4izZWdICyxbkgMCGvm3mZW13Q3NYcRkc42TgvoMiKzPRhm3
J8cswu9jO/rtzmOXzPDijEG6hXUSXpGLlxEHe1wZ37LY8e4TkaKz0MxolKzjlvxN1JUTInUSmo7N
pdiERDzWTYFXkJ9jThpaJfc+/qNbZc3JycegGm6tamxukqgUJHbmuNjwcqXNzGlMzSKviOE2/L5V
xeK2GURfbZOqqC9Z6SNCMo3zlH+bSisTYFFjesr59kzUuZJ1H1KT/1SlFXfdagqHOfOuqgonU96U
aOcl74IARRbynBTHRQOg2+vMG+J8Sig/OjSjd28FGYOu8Je14yDpADUNHycsucNWTb18jqJwpgo2
YubyexGqdV7b1boslPsIiJfM4pxaHXvJGesIo+ZFIMrddC5bNeB27kpVirR/TsdGGFGaDv+elyLP
yzVSE5p5CkTgy/QhciFvmtm9rzeC4UbUSIDsDxX+a4n0WboX22qMw9i3T4LB+wHKlK7n0Lqag8A2
xKV3W2nNrdDqm9Q6XN0X8wPv8DbJFlS6Sut1wazkw9iyuWbR96HmwcBxQrnlTbvYcN9cgd9NV2DK
LkXG86F1QROBcMhOLPX4TI7R0KKFhhgiJnpaVXSRF7MM6Vv7pAgbKT6N1iC1GpkIR1DGgkJpaa2S
C6q6S5EvQ61jgsMJt+BtjdtssaJDrE/rGeGz1ApopLXQfH5v1XBmoS3XUWeesw/Z1MLEtTNV8mX6
0FQRVwN/RmVFbiVBTs1Tal9NrcRGSLKIRXfemGX3HWIt8eOJJd/Z1youmLXHIXWKVTH5bKe13Aux
e9jYHxpwP9XBAXhYvp61RNz/Sy1GN25SS51aR507LSnPVFDubS0zW2rOG3iqPiJTmCenNvZFyj+v
Xp4TvFC34TSKnTeS9eJldPa0mG3Grb0yPwRuOhX24MMMnaXg1TRXy2X+0MRVhUUu0EJ5M8/h1Vna
HBdM2smHXEvqXti++1VinvI0ts5LETZbQ41BsYbMRj0dK2y0+YCX32cSTvEGhySXPi3iL1rOj714
vtB/QVHMYLVflpxCesMV7ATC9MFtjYZHguUAdmWF/srCoC1k8Yj9Jnpw9TpB6MWCW5nzhs7mc4hi
scFnkbzKKXpN9ELC1qsJWy8pUr2u8PTiAgJqwQbcOym91Jh6XjqUCX7FDNesKNthos0mSmA9/qZ2
7r+NCBLXAGMzRWLTvCMzFwJR9eUPD/zZBfOv0iuWsRNsW1q9eOGMMW6yLmUb0yRFcwXnIzeNXtY4
em3j6gVOOKnkTXxsdcJKqbWf91dehPISVqa8B5Dnrjy9EEr1asiyzHsf6MJGL0mOhV4gSfoqN0av
l0qj9eIOLVO1ZeSPhV49uXoJ1VWi2amPzRTHod5SDaa3tgSlJTigUCpczUzXiy2DhdDJVeMMHSSd
jl7HW+SUL97RkHQybf65J/+1ezLVtP/1nlyNr7+O1haJQT7g90tyaH6yXN/n5vyHG3LofcJM7BHr
wW/o2x8x3J83ZEfvni3S+iym9QX5f2/IzNWOp+/cJnvsD6Py37ohO3/CqjGz0z/meNzeQ5Mt9Ed/
5i/pornouqH0U8j5TYFVL1OUXOR2fp0cN38vymE5EpxH9QXHjQKcf4jBH7Lwh0Ic+cq4RzVDN0Ys
HO6F00VPOS46cW60xJx0aRYfqw8NGN6gY8DE1IK0FbGOoir2aXa78aEH6KVW7VxIKiyyQL4PA9L2
0PTBUwIAA8n9Q/vuPnRwbMr6BBiPiRbJBy2XZx/KufehopdaUIdyJL+XaOwxmO9LFk4DaPZGXFkT
oMX3Qx396LRAHxvDbS57lmusrrLnRQv5grDe1ylugBrPKvkB4Qq1n94CnMHt5N+DMQ+58s+O4kmP
p9vFb61xFZIB++EXhvFQlRneT38o4stg2NHR+9g0xGj4LPYrR9yQ6s2pwebAQOUe++R1oTzzIL1I
bUHiJM8WONRpDV8z2CvtFlixIpePs0UPCzcGtgK0kx/SUcZ7MCTByWUDujerqXbgQxbeY5HEFB3Q
WCd9HLaoh+wEbY3GzLnlbEpRhe8zJRo1u/jWN9fIwaw1w5bRP8qbUx/l2TZTFmUj7JwhjjRTeNbp
jw8/AhGWsA4ugvs6b/yD318HH8RsTBbjQM+AYgpBs1iHKSGONcjZ+rGRY3ey/IDtgz3xzQkldCKM
cvLO8kHmAudesjsUhApChusP32SP48vrRRewsq98lMdlnjT32w+5dnpRB/N/zLYSkvRdmWg5dUqR
+R2vbnDmTUDwiezhsM0KJ1lhS4/vg67+AQ117g9mtzT4XsFx/QAKL8UKZp4cV6lYurey5dpxIJcm
n6hEyI6EKJst+cBMl+14w2tthQwVY4ugjIa9C8G2YiNyGmdnVZhyVxPVsHdLp+LsqTFhcw0PYM9T
eCbWwlp571tDeh1nP7kvbGzr8p2fLsEktCW4sLkOHyWGuiGmN1eQ3jy/iC6xasJNYVX2yhLd8Dy6
I6G42bK/xAFfA7DNhgLUR6EwTo+lY7nrzrKG8hCVluYuoe6zR/fWA7LhibVXvgPeXvB4U25JYJjy
g3xc+SUCrwhFtVVmXaybzop2WZJjbvY7op9ENFdt7BQbmVtnuwut28q0IKxV4goZ4yDh194stYjI
3rTsA03YulgZ+L73lCwUVKPN0aYMWl6BomzMi4GDAteW6p01q8Fwl8I5Odn4GLcphpEjZoTxpqek
YzNCJ943LsvSFRVDzdlTTX+ys764zlYpgNFWnrv3srK7GqF6WBJt2a+yHyQFvpC7X3kyyN+DthIb
ujASYk+Z+mz0tryQM/PX+C+TVTq51iPFJZxaQcH9LGRTtjI9rrRRbiegruIAdycWx6HP7x1RPoWi
leuYypmVUWHo6+KrB3sX8pmVrdHNWGSk5uCumD+DQ7t4xVrHKPhuV+NncsHJxmQTf/QrsWxt6Q37
wM7sKyZwtkJyybcMDe4R+augKSnkjhkL8Lgu99RtM2XTzVxg5MCQLr75BRpaotG6k4bs+n3nf0Zj
6c/1qBm8YYxDni4Qzg5mVzC9JuZbRA4N7zXpUWJhDNB30WjfXEN+K6L8h16Df8cPBnCsccCRBgN3
GhFMQRIVpOCkL4UGCPttoRcH9qvpMdP0MSCVSQOHiWh32+KDQuxoIDElA0gmH5RiL5Z8t+0PejGX
sPAt/WAaB47mG6cadUzgr7xJ2b3fZSoY3weT8Oqg4cja+7k1NTA5E36/axUQZaaR4D75ICvH/Pi/
ZYG7s93euLgawGxpFPMsY6DMGs+sNKjZt2Lx6INhfmgaivpmnBU7WbNVGZYuOGKFUKRaNPqZ6A8U
aCdJ+8dUo6GDRDmvjsZFO04z3rD9LW8xvCsgKK51p5RLY55GTSsNnY4/+NOFRlF3Q8jNnGHtRrky
OpgaWT1kKt9UtPTuInjWlgZbp+QcoTr0Pkb7AfB1zJmvW7iRSiINxjZlnewKDctObRl9ST4I2tSB
qBeufzR0LBqxbQ/AtoFo4W5dIHAXGsW9aCi3M4DnxqgJqRvvHNRuH353AyLhZmGdc8O6DfyR9MyM
15tGfnu99Yiua8PmBAgOFQp3CfSn5GutgeEOrKX75IMizsHUHHhHn14TDRkHuAnsAl7BhMUDCLlp
iwUSZk+eoe0euh5sEvO5Y3UdvHPAz/ZqZoTJzW8zWNXyUNHUln4ldq5xgV3l9bwT5WaQ3S1VQrSh
dPpi21tes5mdYYL/aE7Le9BhBI3ymTGYZLGPrVfoEFA7Rqs4mXuY2sXnEdTxHgI8PZExsg4/Srmh
dkE+OFpJIqJw6mOj3jS0G/xTOvCvkoD/I5xnk1T7rzry5fv4/26/T+lb9est+fcP+/cCSlcIYD2E
kmB6mCRZwfxEz5ih3k15Jjh4hONfb8qOzwchMbMasXzf1/m7f2vJ1icHqjfmTq7XHwzjv3NTdvlE
v0rJaNJ8eRf8jEu5AXubP21tmkzIZYzL7Ka1+3R+FZXA7VsKvxNbMwlJmnKfaMdsPqROpQrjSIl8
7QJrcX1e6pTp7D1DoUg4cQ993axdfFbzsJwnJsXvTSt9jIC+1y7NoewojVMsR+Q4i0eDywvmfR2n
sWv1TrEGx785xwDXKR5dsiS8o9Sq8zHm4Vl3UIM7su+PTkk54dobKZV+ls5Ibc9qEQYmuxbSVFmc
UlphcSL40C+HwsWDtYoXjtHkxmPqr4NH3PBLNXJPZbuHaa8QHcmfrMR2/5laMc/aBhkzs/k1bfxu
6fdlPQQ2ThUTt9A5heQCTdFs3rjVtDu/qed715YlQ/g8ZnyoNxvLS839PL39Z0D9SwMqKwWcy/95
kXN+LdXrHy3S//qQnyOq+OSSffRdkxe4CG2LMfHfDx8RV1fYzJusU4DfwJ/4OabyDPxc3GCJxitt
adCTx3hF/v9vlH6wBfrz06ZPAVrnLM4D+sm9Pz9tURfILJ68c2HXgbW2PdKwG8/CMNSse2XUXUNC
ALfPSImSU0WXqpy5A7euaSDdLeQkrEdZNaZR4Ez2nJbCDKgKIjoEEW8pLC4GHl6/kQu9iIkAd7Qr
Wmx846WjHQcwwWz7XM9ZonpdvOuULLybQTTqLY/HByh4Pj4q2/DXIvH8nRRhiB+3iTegFuZHI1gI
rC8deYp1E1olLgsuJNmyx/ygu24nlr9kGkxUHL8FtHyQTdA39zCV8se2icJnJRcH2Yxbr8W73JDV
ZyowEzY6c/jNIJ9c8SVmb9lO4C4IXbFPg/xDpHYLcDO4y5vSe27YlWyMsBpf0kFw5UNU2lX9DIGp
TWjxITk4cbl2EoPajMoAkrgU8pj1MnnxlNt8s5XDvsainPatCoM3Oc2XwCSVvBpyAOr8Et0OvedQ
dpmaB20C2HaZE64nFgP8GepSH/qM4rq1Oc/mphsJ8KyYgsNixezKnURE3rwaLXc4gIkp7nt8T09Q
BbDPtPO4x8A+P4TKnk/cTPVKKGVyxPtipIdEZuk7rwf3IcvBHW6HyjbukqLE2+16sDaqyWKv0pWf
k8VnBg766p47rr8ephhagGDPfCvcwf5qQMcC1djYzl0l4n4T1syrBW8vxyG1FghDLs6htBf91rLL
nopWriOjEU07ZwTxJYnsVjjnm+XFmIt6F6TS2DfgpY8C+sEb+yL/mCirflyoPLn0RlPdVFRTFXux
GPPd1C/eYAHVHUSnW2x+/hfhXVBuQ+QVsNk6NXEmAeEcQlG2p6xW8VieENdHSVKbIvIs3CEDomxa
wWiuhhEcxsLbEK7Jt39O1L9yolJ5YP3XK81tWpbfVdX9Qff7/aN+LsfDTwLPDGgAHCscib/caEIf
Yp5eiwee6aCbe78cquEnB6HQ9bn5UiTzK2yAkiXOEocUi8M5/dG/9HcOWSA8fz5lkV5Q/QIfKhU+
Hk1Y+NX14iR5WHR0vJ1Lk0LWBocWDvDNBFr3kHbWVG9zBL0K899AoeaE7c3ZenXnfJ+Q7tSqWFKM
Z1zzb6cZ7ggdYeDOvlIEJsSTFcLJ34zK+i0O7PhLQaJ8ncae+3UQorvFZ9rdL2NoRLu0QkZbVcBI
buOR36TKaArrvYEQcSDsWp79bGIBN7kPsu2c34xRRPPZpAQvwGVud+yWeES+OHnU+zdqaRa20tIb
cU+Kwunfs2UmV20rJntdKxdmxPRmRbohV6wdWtOhlcTpn6lBGzn1e2opb3PyXQumxsKvdcOb+xhH
HP9rhzwau3YZpV8sWmAYN8iZrtuURMaRSy2FujBfHj0QALg1u2RvT9m7bMJ5m/opmTKzSYnLQRHf
47z5POdOfu9hwmSJGM7O7exnEdiFyUkPXel0LVgD19l2lvE6QQVakZ8ucMArH1dAGTrQF2zt7g9g
qS+J37hbrnbqapnSvR0QELYW1b3WsQ/DpmL9FUZPSxH4j7XvRp/bbqbeiLuhY8AGr1155ijEPemz
L/o24O+kkcj2gSb4Pt8DIj1NP5UnL6zkuasZKMu+GEE0sT6Bmgv+4dz1kJTXRlwnW5+Fx7UpY8Fl
N4qBH+UWB1zHob6yu/EwZ+NCSD2Yh4TmwgZC+hxFB4B69je4FCzQFoxOn0PpI82BPdQMcMNEkEtp
zSqRvTifzW1PA92Em7OToVJ7u88o3j4msQtRosgkoddXIr2t7ubDCuC6Ejw9oUOb5m7MBtGITEUj
vMdenL4wAhlJ9BHx0UtWfdtNXXrOBYU2BPqogm37TgUruRgOTg/XHrdyoee+hQSMg8D/nFM2VLj2
Me7bW3cOINljCvDT6iKahVuKm+/FROc0ZI1dyY3+C1ZVUAdIaC1fZhcvvAcXw/xsmSPYRz+NkFTn
R1Nm6ti0SUI2tslumsIwj7WLgMepb5+YM6iNVJbaKoP8ZSGm9ERlYLUbgRqdDTkvR7Ph0bQ9aX8J
Z/ul7AKxblDoV1nSGWvRZcOuKv2OGZ1WqaNKx99aSsdPbSric+P5/WZZCpo/6nlfQWNQou53gu7L
PDcILhdGuY4bIzRWUDCTdZwk38nof/Mn+kTCCK3Ja0xKH0QLrgFsyriBCR3fUOharlQ613saSh/p
SIWvCwyb2JlLKKHFg8bfPjtnUC8Jd09dfSS333+vZT1vggQHiM/Ddmh0AzjhUWjlS0fpUHMsR/ex
ceQ1D9IbdsD7sO1NIMnL59Tr9pWpwhNsgKsK02MJnn0TmPM2zvjux16yDgbxRTXNPpin28w2EM/c
ftqR7ui2Q7SoFfvkJ10ZvBpZ1m+sQn4n4E/Gsxw9hNcEmYi4KEVS1jrEkUz6xeUQTINbFvjMSQWa
tUmd0comoPRAJ3G5LUDKrf1wGHlt1coq+Xl4e1sVijrxEONtK9+4+KSrxjbDk8dxeepbh5xp5GQX
MNfZoYcxvOGp0JTP5gFRaatzEsFSlZcJE/orSGRcOn1EUCQgMnvGrSuuqd14p6rW0WIroxMZuN2z
3yTfTEMNBIqmH0lXWIfYV/0a6plcsZOa164RhaeeoMVWcaw/sGuhSXbxwmOe+dfIax/0VLnjmAjO
VWZQWUPTcveVc6Xf2CSEhlXtdNkFt/OAppx3e5Mf1A7Ien8BBpIQO5vC23YyrwswjI3IimcV2/Y6
C/u7eSp2JVLdaspq4lWluioPW78BFCLqzWyXOTk7WKMSr9hKLjS+8O5AumDKLUgDWfdZlrm3sym/
eBzz8bam0ZsIfZd98Y3sixuTw8FY/6qW8JsX20e7dz1ex329KyTqaWKPrFyhzHnZnvt6xHexEfgm
4mY/Bu1bSdff1m0X+u06+3Md0THLdbgKNgUrlLPbjOSbLefahzXJ7uTJy+3/oe5MmuNGsi39V9re
HmVwTO4w6+5FIGYyOImkRG5gJFPCPDlm/Pr+wMrqSqnqZb1avMXbpJWspEAEAuHu995zvsMIJedQ
RmjrhpV25xn+K1kebWATvJ6ta2ltqDvV2oeWjtrDxFcHTHmImoBlVL1mYSS+5a4CvmVLfmoG8RkW
MiA5D7uhyc4S287eHRrrSnup4qRYY1QP/SoOsjlXaKj65RRX3bGr0/OQhNmhy80kiFBSIhsh6LDK
8mCBMAOQxVlP5k7vfDgG39daEaibeTGd+xio3YYBV3PJSQoOkL5Uuzp14/easNIAnPo10xf2hDF/
Eg6n+bAi+5QQBjvFbWbp7sswtzdNIouPYSqPvpq/pTKD8c7n8SbADgGc4eRqmO2T0IXYQ8RTFnMg
d7mZXCcnDyFs6m2/xOLKTVzkEoYNYb6P7BecqZCmTUFaj6GBhu5Uxso0FHZ5x0iPpm6lYy/o2Ndw
w5THuaJvjsq53pd93V9bURkGCe2Uo9+bySa0jScgM+v2jCuxWq1rCluZKa1npG/lrRnVA3HZc+4g
+JuXtH/AZKZOfpst52mwn5zJrN8NfEgYlIqyz/auHBln2rkYGa841Twc2Wet3dD5H4UBQSSWCZKf
sXto3fJuLA2Goplxj++mv82m5GuLwGbfT151bhbvK3D0/BFB3NkyRLcTfLxVY9K8srw6x1HM4RuT
RL0b3VAzQwHZmVYDiSOAgDZK1cTdZkxoknZ48aOIPBETs1M0jNlz7XeMLYdW/fB6N9r2a46CG9v5
G6rA+YscSQPH0fViZy4py6qQz1IymzFCzwwsGacAYUqT+aXZHmAKFJgl4XxMFEDjni8MgdlkZ3uM
NyzIpLrtIt0WuwLHgs7eZ9OQD75fDl/RfRCMA+sjN8kange2bNwuoghUoskvXzBAbGpT51cQ3Koj
aBcgcm0ZXQSQmS4LM+Qmst71vV89qMKC7WKpuL83GlsdF+k1X43FP1bdPD0ObYTfk/zyBJNYllyX
XfdbkylgFk6+BwTvb3sd9k9JKqi1bf9Q+xrjK2nru7D22CAS30O/AYoxdi2zBGaVWjclgi+mmm5z
nQpSyrE3z9d0EPzjWIlpK+PmI4+K1aOTJ+Kurgd67Kpvp52NahK3cjfG+cEheWOPPTtj82qNkrrd
t68ib3b3OWfBZ3PU9hyQeaagdDizzXDXFu9l7mLrAXFPiHeHVSpE9WKInANDzz231vSghdQsDsAD
I6LF2CS9uSWw+Zb4BBRVwVjqnjm7n28LTh4BFkhC3MFAiWKMr3Q/yn1WDNEXZpydFhcOWgEygGdE
iifPGn+rQs87NLVctkVXk34GIegU4v4B0uL61PbmgW/t7KZMz/xkgFZbQb+fnP516ByGzAvU7rIG
RezmoPOwCLL/ZdUxdkq0cGFNuKoS+dHuLAfnZTqcS+zPobZv0ji1nxLHw3laY2BJ4qJCJg7Iihzl
L/MSk3vT6Afip5yDKd7pZHBgSkPiqovwSUQai3GDqdBwbKgpdY3LSm/UgGlOezNm8iY/LgAqg0Ij
l0WXLILKKOsgcYatyqeG5SRxMbd7JL40CKqWLH4dGfR4HPD3puIWF379NFVltZNMyInLKq5G0sSJ
f1EFiimOhnmHL3UTScLCyUI+VQxR/RFfvhfZH3nZP1X17N4aHnzggjrFogOxn0ZChnTdIS8E32TT
TL6AZSS+YDGs53zU2CjzAihl1yJVQFwUQDZxYIvRWCIAKUhjCJMoQ6vqGiQFiOB62lctZ7qEBPLf
Mi22YiJ4bkl4yqfc28ymU2y8SYVPUuTXTdw7N5qk9aBv4Lq5SPyzuN2BViGR3mCUMznD7YRmeb8A
pHrSTppsc6eHSguQbedgV+PQrdzNDIHywrSR2Q+ExL1vujjvVPhutgjKfBy+h3jMJuRpBFr4LTh2
+EicekRNW7tOb8pp7m8sk+5M1YzEemssu44531ipf6b3YQaLhypLruZN6cvxGqX6bxX1Ri6MF1DK
b1HtMXxv+2vKXPyHabYf8+UUwvHdLaSq5Og7FKZL4dGZI2KoPjaZvmsS+6qcYpbHGGgMs09zX9eU
t4Ol7YPdIdmrXHTGaXqF/JwNNDXPZqaeXBlD2U2Wt0n2H2EfvVcVgkBsh/d9d4EL9FQxdWQ4Xkav
hgF2FT/7iRQwouxteY2U45uqifPy/epACDnJDZGqb8IQJbFRmgI8dX2fjpzOjDYlJadfEFqSFWre
ZGEF1mwx7nqvGZgnFtPClkDiDAqOgaXBNJglzkq1J80T/Drr+Lu9psrZ4YiX17ZavSHdrxvgBRQv
eZUW1S4hr/WGLQvm1VTZOQe8SsutFevyfuys7jgYhPKYqZcd0sSIUBNY2oyDKuvqFwujTjCNDMO1
WzdPY6/y0zDEw4lTdXbyMSIeHL909vW8RFej2Xt7TZoaWHuU3ZV/6ysM8WViCAgubX+1xIl3rm2l
j1Y+Z+e+Cue9Ozr60SkB/6AteKOGTy9ZifgzjMzbZYlw+7VVdA3o2A56xkkXYXrYLZdpOtjYlLfp
QLU0gIPddz4pj+DnOACU5WEobWcbTQZFVYOGHhUJ/dwevGppozJ2ehV4dWrvLIy8RBN1HkzX+V0V
PZpXS77JKOeOcai9lD2jTZ3OJxyEEBLH4UYUFceKNpbsxT7uATMhG0raULFInSZcoOQYpBdUV7x8
649Bz28n8iaOe1T9e8dKSzoDVlBNU7pneJOfODeeUD+mQZ4XZP3SQ9qxms989W65yzPytWKkhbOh
Hnrc8AdKYTou9pS+DJnvc5J2zOzCVs0uNFItQOPyr+BSYRPPUmdrASlD2c6MaqD8WCljV3JuzQ2z
/OTYZs7ak67TTda15lWXNd25rewfzdJfZh8a9VpbWEtyQ+hhuEPpVZChwNdYQVxNGQDvRJ6TFTkC
pfCqpNtmjTKuCMW7SyyQ+VlVXCJPPlfKbw+cr5tgWiN32mnal8I8RCP9Dnqz1DJuPO/7jJRNQ/W4
C5Lu+1LV99CPLnNN6JpGebJE9o4uA3WWZZdBYRT4sgGOWGFOu8ZuAzOeWJVdMzzG8Il2S1a7HFoI
vuKXGvRhTsZR37FGukJvOQC+DzJ9T6R7Uk5zN3XVdAINbm0pIa9Yop/rcCj3Tj/tKLV4kgX+YHzj
I11uRN2L6K0DHgPaKAubrtPZJ12Lhzk1TgrwHYKMLGhAGPkUOkv5tXEM2ibjOKo9SPFH1s4Hi2xE
PtHQ7TJvpPJSOP015WBnAJdc6g1mYIrUMBnPMRq5jeuU70TH+PdpBGud0+wBfXy89WBdPDHiuZML
lq6pFhbKW5Pxhis3jtbIhTgoG1uPjCsCf2T6WJCorkRz0y7WVaa8Nzxt0LDfOlEc+k79AHxZU+Ym
864UC9HcBdyFtAxEWqdbcgJ/1J0mC8jIXuMGD2zjMH1sayPIUJbRVFH0SpbUR5MG3o7IDKwnrFqv
aZXe6ZgFGkeO9qagBsxziwDFAqgWw6qZIvgd40BRPjSz5i+xk9eMJECZ1tgv2qnU2xiH9NiAzyEN
SpsAHFMkgz0Azn5PFyc6s2W52JSFREQl5qa/NqpFH5wWaC9qeUefEmDvd4pVjSlJK7RbcDRuYoUr
ffG6R8PxinZfqBZsvjayUQe2iGm1edQIM8sH8+E9XE7RIGLgHrlo0XUEbd+87qUCSZ5NMuuuQ5Qg
dCw2/y39etJ/b97IefvfK3j4g8MF61zc/d+f/9j+9c/R92r71r399IfdZw/9vv+u54fvbZ/zT3mh
3//mf/X//F//JXEBjXNFX/pPZpu8TP+RzX+UFvz+j/7WiBd/IWf2b9qB1Yn2N5Oa/xcXXS4DT04H
au3D///Zpu3/RTjIB0zkBSQHiDWP+O+zTvS9/upGhQ0FIdf792adPzfhHaiJaIDXfr5NToT1GWDw
BwWu7dmxVksYnQeB+Cew6RDejyJamDaV3YEBu38ezHcaLViMGscZwW0on+C1oTtC9hkOdiOaAzYL
Urv+cBv/qVH1F3Ewb40Px0zYtDzLEeav9rmppemRWco7SYJ5q1sfTdqtWjymrowr3WwjINElwjHA
wcEo7CKMPUY9tEGBdjD8TZWluG/RVDR6V8+ykF+X2ohu5rgZO0anrXgpYiAJGlpVvexZBg21zd3U
Mm/xx/Dr2jpeZ6gjoEywi2ZWsnyLfHTgMVSOzPRTPA8RKiKD1BVkFnkDWabN5y2iJHwZOLz8s9K9
WJ1w6W7S/iNz1hisoD8q+24RXv/kVzUYT90Uw4ZZao4rED7mewFXnqw5m7plcNjrgoRdd8YHgSli
P4ScAM4dB+xsn+BvJRwDwNZ92ZB9MkYjLvrwmVRe46CTRZ85SYhD39vtR2LG+tYvIHZ5aXsloupc
V177KMtkuhP+NB9owXVXwCSH82QMxjaRC52VHDvVTePY83UZxXuDrCHkfL2oHgzHfzFtIM0GkNCK
cUbOvhuGNM3M3h0vBvarezAMTAkk1L3dmAzTdSSXL2Yf5bd67hMQw34p4Xp5ItrTPXHeqdBp4tYx
hETqxIUZuZl4D6bK6ochKW0KRFXcucMiQZbCUMku4I5a+ymNIBlMhNtw+Gp2aD4tCup8fJxNcyKM
AgjA5NXugaNKua8ZjGSB0B4bARqgNUVBHCc7rHfsSJxIkYzQoK+rE5LcMQBb6N1z15sr5WXAUUlG
OkdkrJxXzc85ZtwRbcPSzL+RVtI+VhINaDMKEKtZb6A8bpMFBpc1XduDKX+LZOztAU80O2yIRC1Z
QxdAS9U7K6mgEnPfnf1CigYMjayO3zIe+41t6SnoeNLoOtBINuUw3hByQbdvbPtd7gDldpo433UG
gAxrpF+6lJ1NzEtB/waU7CbSScwjzSgp3I+o9eZgAczyDSo4wMopZ6qt/H7n+qN4syL66UU6z9/p
Y4SXBg7QVk2TPjq1gy+1Q8z7wkx8gbOFr+hkDV6qt9Voz7RJOjBDB2bhnJWk2zKxsJpCWtgMqTQ3
Jnz9bR7l4LoZ2hiP7tTiHHOMvIOrrcWVX7tgkSbu42mQC0VlQSvhOkIuekUJxN1z+nAJnGGVhQ+U
2bPlphuS2J0PWBijR0T1qB+XsS6v/ZyBEwkyTXZxMdkSgeGHgaWS9dcVqwZmBZP/4YD81M4xF5Lw
LUvoFJz0Ku+UQcHw43F5l8My7SA2OiefmOHVXY7cvhZGBWZXji9ELSo2fCRE5qaIKNq3WaIzYBZj
STlTtVq+lqH0+60LWCnl/CrUcINxE6a1QPhIoa4kEIyB1sH1DDLS2vjzMJyqyKtcugI5o58UFTi4
twqk45BE1i2ezPHe09CK6UjHA+KQss1viUGqDyMNJ7L9yLE0kKgKJhQ18t8bj+XgquBMTswxw8Nn
JAkNiX+MUqm0LeAsHMeAWK7ORbmaGJPVzigRM+Rb0SfO1lztjh7PqL/TqwlyWKj9RyuOOSeP2RPH
mvJRudgmo7mHsVWPCFg/XZVum2UfaQTKEln76rtEp+7dMXrJjW/w/pbVWIdJ07JXv6b89G5Gtfb0
3lktnVCum/NciPElUjFG3tX6SYwzCUy4QRfDYzoTrRZR01rdot1qHI19wtrlOOgvrl3hKw2FF98L
17K+VkORPEga+uLY6ja6A+tQQxqcO/rONBDb12pGh7ZxgCm5B70aWsPV2ho3fsPgTkzDpcNUjM9a
jC6scFvhgsoQpRKmthpl3QEQFnbObvjB+o7v1IjHfSO99pU+O5eIfHO5BlRl79OZOZfOrGnXjBh0
WRumE23o8BswJsF/eOhY5/mRZ9jV6IJUq2FvTQD3P52/6WoCFp9+YDlbqze4xSaMHw9p6YAE+KpT
nvf5tR0NFV8V6HpQwNt8yEHIXRt7H6mNs21UDkO0ZrKfMXzWJ8Yb8s63Y8FViw+rWR3MMMnt28mo
r0ExsOS4+XU0qxBTM0lpkoG25xrk+IrCYJJFy7uunfRmdit5cJDw8A+Wybolwwc/7rh6q+E40qq1
eosJxYzBUvMf8BDGa7p6s7VlT1eO2zg5Z/IY77brDx/D6ufOkCZsNeCpw3oueef8Xn3wlLp2AAIH
O7jzaQ2fV5d4W1Hab9hO9ZWtVqe5azNOD2iHSmdH7QwiEQeqb+9nTXz5FlaW+eylXVfumtWzDm8R
+/r8aWWPyOsKmUivFvfu0+6uYjmialOrF/XTEN+v3vhkdckjT+Prit8MJx1uDcJFHmbT+5JNoXtI
P232tqNx5JaE71yYcGLExwtH/5M+AabwuHqdV8d+1+Pdx8zO90UWOpZ+w07LV9ttCl4Tx78l8P7j
OaG3IFcigGpacd2ynPErWokB0Sc8gHMXIIFcdUAFpLSyN8SoL60hCBqfxdptTf36nGJ/luhDFQ06
GyN+jEghJLPYYNT8MMagLasVcumsuMvpk3y5QpwI3F2BmH3bPkT+yGaNOvUSu1UMcYCf2HWCuczd
4kbEgzg6CdQ5t3CwCq8Z6+EK4cSk27wrn8nphqahf5ZOO64HTNfSNOPBeM6fRE+9wj3hnsD59Ffk
Z/dJ/6yTnNp6MhaJ1C5Nh+tGLICRxk9uqP5kiHI80V+tdCWLDjZt7APAIzB+n+xRk2cg3KEb8M5D
qtkJYASVzTFruJ/baQzjkK3V4fxV5bb6Mk0gTqtP2qmzgk+VzlhoY9+uD6ry8vSi4zmbIJ/LAl+3
mp615TcP+M7laxMSK1x5GME3GQmCH44IV2KUbMpD02oKPxgjpr0WmGwZjQQwnBS1uLMoiIozMVM+
GBVZ//BL04GlbkaM21Wam0FJIPamtXuiyidM8nZ35anZwhP131KwXZIPTZrOj+7nEu2z7Pp7/fY/
qazzYX3/oR5ZS8zfC8K1Mv0//3Fd9QTE/Uof+eu/+ltdp/6C1NTCso9iapWF84K/V3Y+NCMHcZMr
lYc4nUbs3ys7dObM3U1AwFgvkcrg1Py9srN4QZ9yEzsmEDqORv+WitX+RTLORBFCIFJTd+WcSJx4
P8urklmPPUIHfXJ5cGk9poZ4MONmIawZcn7VpKrbuDVxVa0hw0eyKzUZ8mVIpyOBqMv+j+tSEuRn
euWBAIJh3VOYtSnO648KKTZTphpwaWV2fiAwPt+KknDDVMMwmeIof3YsrDn1GqLGsx5i33IIaimZ
Im91gxFMRKYeD11hLMgpsA72ZT/9i/DDX2S83IE1D9ZxuQ3cU+J1fr4DKYc1CtW6PnHUJGolBHTO
mcUPrK5bPxfv+w+PyD8rWX+upT+vh3AYGwDSOuBTv/BemJGaU5Rl9Wk0iLyjV/S+urbWMMrfvR5/
7WL8kyv9QpZZryRtSwC2onIXiJ5//mQLtpeF3T3HHkvtZ7F8c5J0jYMi4OrLYOXOGqcQPvzbH0+C
sqZfwMOkTPMXDFZqWiAdOH2SwsB6uDFWB32LwM/d9pNL+sW/fzWyktB9k/jrgbv++SNGvhqTElXV
CYWSm11KXSz7ycPuetvn/uOfX+tTavgHKNZ6P33Jr5XONxhsvNI/X2zKojwuMjM5NfGUYxGMqeW3
TVOsbX6BfRVa/G1POX89kiJ3hD/d1bukRXrz5+9jvYM/vw14XEjJQE4jh2dR+flt5KKVc9FzYmzo
gbPRtnO79aIwfPS9msHcn1/sH58hF9IaW7ViHusgsf/5YppCmRmrl4KsXJb7SumWji6/YMCLWXya
2wTZgizJb/gX1/1nH1J6QlAoe9hpzF/WpSxKR7SYdYqCCt0IiSj+42j340gcQZ/+e9dyfJfX99c+
Gl+vMFd/zh8lpg7BS2KI0WAl1PPMQmeZrTP9+SqaR/vpz+/n+lp/+PI+rwUhjltJ3qeDTefna6VF
R43C2e20zMsotuStFOc8sYffOQj/6W//17bY+pmwI2HNZ5HhcbV+vk7v5a32qikh2M4dUk4z1BMb
Zy5x7w22+yVOErhoE2SaBDZ1nYY7Kq34r1aX//Q9/PLsrJ8VzzELHXR60rB/fXYozrJkjaM4hYgb
KJBRAq1TwOgSIqU8V5GinPXs+V+s55+38JdbbLEEeZ4NM98yV3TXH7/OIfI43YUyOcVgnL8yMyjO
5KnNNzWC/4O265KptFGh9xvnKZJBOPbzcBq9cvoNS35DLDfu+XMWIjCOVnNGCBD2HC6pcf/nT8I/
e58uXwzmA04H6Kx/+WllLuPNRRrG0bSl906Qg6ODockpsyDejx7Og1VhxghGAm4n0eZiDtacb+wy
DE99VjlX8EnDE5Aq+8Y3vFbuvSGuUnCivhwOf/5e//GpVSZ30ySegBPJP1hdTJ9RDfzc5FT4JnlB
WaSmjNql7XZ/fp1ffvU8McpkjWFxA260BuL+/NUlhsVNMdrkRMLYQnzcGhZaZpW7KoDdL39+rV+X
88+LkZBgfeZ9whP/5f7PqnVbArpYziudbSMVDltMrX0AGinDY7xG507jfCX6Sb4wm4sOlDTdv7ix
wvwVtbi+DRsfEQn0HAp4O7985lzXTNobKzzKftTzSeYWi2nnT3aNarde7vHTmO/uGoKcJGTqEC0V
pxH/O9NIdArTvWpJbz77xIvdYe21evQfaU0eVd6BrrbQVVzyuEVMQ2Lsw5Lb4Y8BhtCzmvPlArNi
QkLQaO8LDmT0W+SuXA3aZMHFNWw9uH3mfUGMYh47uEfXMYTZfmvWifFoENB3P0eh3W9yGk63BXOo
tzyczXcS18IL7ieKZH8qwx+FMtz6XBYNPuwSqsVxAdvd0iqNSeS0JdlfGNZBWW/KxkIzCTz6AwG3
/TQCtWjQlqJ3D1q43z9y1Dkjih6gSLtWpfEFdFdxxuEYbYUekvc+ZvGu2sj9QWcZkV5ZcGykHDNV
FIyJH/V7qPjOYXRMDkOlnNrflOytXZk28kU1o1YPWOV53vj1R9k+q3wuD2/KAODfsnZC/ZUvC4Cl
7ZT50UWu/7al0IVa59pM75ORWarEZ/PoV/Z8YZ/Jn5tmHm8/b2/okbpulbF5X9tQKs/VIvP4RL6n
Z58tqO3oT/yiRwMQp3SaP1cr8PFXultYoZSYjFfUkDyRlTmRN5rnYjkSY8i9m12VkBhjmvEjQmvn
a6/N3ACIbJZ3K+d59abzOiM5fBevg0nVNjJ516Y/lptQ6zk6+CS0khvmsikAQ7OfVDloa0PmUHEu
iCR/RyFm7QWsgjfaTESK8aNhiB4mxXKP+mzCFp3p6c4cmuk2mbEHbaUjktfc61iaAA49C0Q7+c5e
n8NiTeFAPUF43RyrLtkuk+AAg/hg2ZdDzrMki27BYzEz2g4pveZN1w6koLsGg6OVyr7t4zV3POUD
0AVGrA+2mwdsByyrfovHyGTWonh6XSwJZPtAZjn2MRUDrCXj0YMbsXLznPkSGXl6zlS+8xcadbju
plvi0hr0WHT7o3Gpdk0bEoRmVJrg1zg5mUqXVwxPnABwSLL1rNa8CLtczn1jekf8NeFj1MkdElXQ
d16ZXWauFkBDZjC8yENGeGLQlOEE6zi1XxST9k3tFEBRZlgjWW9vTWNaaDoiMhZY6fb+BEMKhVJO
ONvsWM/o1G6TqJzPqfD3cQzUAyxLdWZex7TFANKWFaO/IdcqPeeZ0kGcZTlqxY5Q8BZVbuc6L5qZ
0wW83q2e4O3jTZu2w4zyng3H3rtN8uSFHuTztrauQL8GZp+5Qd2V4wEDjhkwil5JJ6aHEw3NTeLH
D208v8Olfqt7o92lRmFvZ6irG4ue0wlXxLdmBVjhtavzYJ4Uu1pfW6+F7ZwXW63K+uQm9hKAWo73
OAzhFZL/6FuHP3EXO/N0jvOCBdhZz0iFNd94iW2vwV/NvUjy9mwMboYNwLvOZDPjdSD7TYLmWxeR
qP0O36Q+zqIiQ6AMh5AAh8hOz6JyKrEJjUhe927OG6pyx8aZNlvLk7s4Nmq2POxJaLP8q06I5paD
koOeneR1VP2ENeM4iJ5oWY5fECFwfqjaWkVM9pf5ksnFXkngcu9knfqNqDt9QrE2nWgWF1yUU/QF
Au6DcsfxQY7zTMRn3+/W/QcmR1XjN0nqprhrO5qCkl8aEhAGaNbGytB6IBY5RhkKyzIrvTbwcCWz
FJVoqpyQHUFGvjzWKaUPfsAM9cZc7n3E0Ycet1KNPs8qbluze5b50mwFg7bV/UEiSAReM912Hpzu
PTNNaCB1m+3LNHPvTLjte6wW0dcujcYru5+2XRKO53TsERwg7vBf7XRqw42LcykhqUcbp9LX8RkU
BXIlawR9vwwFD2bK2YESITfu81nLXTHrbyWkvr1ZgIzpnVL96JwJoItXCuvRKlz5dRoXfzmY7irn
7kfIOlXPeaycmmO9LP7NZDQeKS5MquyqqgOja+SRCto/+pOwEGeKXn+vLaV2NU73c9PZJFQ65sUP
NUEkSB6u6SOXHGFKeehl7t8DAiY4K7RDm+I/jR3aFFo8GolB9wFl6ZkvFV6iC5SJTRg0UGkMzse0
mO29hKl5mpqyRUGHdFN5PAJAX1aVaOQeRhJ29h40CLjuifOUwQe9izoyYJGxpqcwbaw1Vj7Z2tDf
myEUh8F1ebD98uLRPgjCwrfuoiYnAraR9vUqjd7oenG/hG4jtoUaq0NuEumWL61661dSPQtNg7KM
IV+gCFJEexe66hAPpQVNdGQ0FLUhlHhzsm96k1hYcwk59vt2hcWAFO5yN2fYFgChDvkhz0r54mYe
TZyqia5AiqhqG4bIAWfDn793lOPXnT32OI0NbG7EyTNSZ57Nno6BQK+dSfeGih3fLqZVCgBRnXMx
k809dPVlTIv8rvbc7lahnDraTRuj+fQVHrpFn0ZVGhuEBlg3CPy4pD3mWScaivesZHqyy8gI/OoA
u9p7Xpr98N2CpKlaMpIFNEgvKc31s2zr14KX3ummYnzgu4vFEIEwwDeTkQScTKM1ThHauYzNlVDM
Ji6Jxk3hrIpwTgKzYhrv9skuK6yP0fBJEe3rEMCUb6NPj6L5wviuepeiHM7LlDLt8NkDacAuh9lF
2MXgrbsT5tC+pzpjzSaIm5y30NdZ1AWDI5vMferMvpTth+dQK25MBzHnj9iAsdklbR7zw+5KyqTO
+NF4cXmZkL7fJKPbPxGhM7w7OlEvUe8TuLDCXAlLMBdF49udi1wSplsW5dFA6nNm3kq8VeENX+cO
9IuZFc3WUKuIPW3WyeWYiYBTFIIHkuHIR2zoalhNCMELcTfvqpuOTpmaF2dMchhLI3sGo6y5CPK+
94inyohv3Ii0mY4iXClaGvzstnMsLB4J6skvRClacwCOESiYP7GNCLpDPJd05QNMcMZjQgb53s8q
vjc2hYNt1t25XpL+o6Y2Wqcj+bY0Cu6CVslrCPqbZAyOOJdY1laJvV5PR9yr4fPsWvabYdUGKer9
eB0qgJBuieJLVLzs5Ez+kygTsqjRYr2GtZNwnDT9gAn8EwfjcNdhGoBC1Dx49nPEzBYTBcsrEjse
quLZdDESYEt4kANB9KnEVQkYANMZDgRdgqKB00QMKYeTrZRo20WJR09RY6PMJIXTn5L3LLdiVPnU
yXBlu4qtMjriErT2vTd+J2vGP1DLY4NjaLDPoO4FWeGdrbZwA5EMYlO4/V6ROhJAATK2MuRxNtOJ
OFUXndsiALTxwnHVq4M1N9mmKGaU+10yfWk8Kw6sXkWXtBx+GDVjhmZBaOhh9DwnNHZ3Ld2sc6Ln
/OibtAesaQBWVmtCDuPOfM86eE3U+Ow6HIQw8lUOCtCk2RdjBw6sm9LrTEyHzCMt2ebAFVBUY0QY
p9sRWRJK6Mk7urqJA7NA+dtilsl7BXCJo+DdJBBtdjmGV9W13ztyGHc1MreD8JIVxey/6tko9nqu
PYyd9A4WBh9QhImLM94Sz9lXYTxzTvFv8L+dC6N5GYvlts/CM6Sep1qHF5ZcGkbwha6glvxIm+hZ
+P4DsY2HmtM0MV75m28m+PlJLNnIzn8XrtkGeDPx2xvCfSLHnZyvynqffMHByohY5GPrlHu62/qW
uU/7GgWCHEFNeR/FgKzeKuhqQ/mkIojGvv+62MvHNCSk0/aITmSOHnT25+iriV0e6a1W2Rn9Dnzv
eQYaltgHseyGJvk2kep9JE3+2m2eTDX0CIMafxe3yRdpRzHx6H4W6GbovxmWVjvEzCieqWGu+14T
pTGl6898NjFQJvKb1zolA6XGU9s2xj2WNB7t0TFdywnpx9OhGgVHaDQKeFfA6l2ThGTofVxMDy7B
bb+ZHtOzs1HnNHQ2md8q82AN1mhfMf1uW/JlEBzc5RY5snhNmix9g0nojTQu0IqdIihZPuP3jPEv
XU0n7TYmQYJ70cI7QB3ujkfczdK4waRL0EmLbwWriE/T1GtHSs4MP4zuiTxWURb+aENMWRuuyojB
RQOB21FRSJHZWlEWRTz2/bZieaHPtM405qoPX/qIAiE0GmoMrDAgdpfppmGPe1ZNOF8Mx6VKTiTJ
vHPjmTep4SbDrvNnyo5esiyNbWoHpVirE5FMw/d0scbb1JvJFRHZsse4kZ3jbAxfosKgyR05UjyI
1u12Hurq1ZSIMK6qRs+9dPGwlrx+V82YdOqWlMOBo0NueBhShK1PnO15acMrDejQFOiMZ5HYSSGp
r5gQv3o5FtFEc/zbOHF9hyI7yADqnch6SpHYVPpkZS0baWuHZzt2aQrA6bioXtIjWCc1n9cbasfY
zShHTqFnM7PJiIMxpVN8+/wrPialB9Oj7K9k6h8kRrcjwS71W1uQ1BhM2qJLoOzxFp80TGuKTWY9
y/9j70yW41ayNP0qbb1HGiZ3AIvuRYxgcBYpUtIGRkkU5tkxPn1/4FVWicFo0pTLtjarKrNbmZce
AByOc/7zD4W881JuJtYdYqVHqt69AMVVNjJGGREgdim4cZbHlQ4TmshlzeMn5tGQHuSsir3MRfsI
2ZoLiBP+IufIDCuvG29EnBlf8k7nqRepzm8exuasEcV4k47Uu7MW6f6cdvPlWE2TWo8612UTNHlf
oZW9qvuoKtdiSuo9pRq9fddlTrPp02BIV/EMKgJ4yWEACZ/5Oq4spd2L+iwN9Dxn/+uzduGVYfUE
+Bfv9TQBUXTnc69pWiwPM08BydQM6xe5b7lT6TDYF1lNVLKAEILudGZCNgvAK3QFh5d9p8XFvOsT
noA1q+yB0MX5NlIISFc9edT8vgjbT43hMaAIbdZt1i33JEOlCkV0vuVZjVel03PbACnXtlHNl2Zh
FHssftW27YoZ7SXR3HhGuhtyt+edxBHqUtnEVCCkW/5glsi70PQ0UiN7d4OpCHi+U7mbsXD0L7nO
vwIDoTlziuU/LRV3y5AjGxYVyXTZ84e2ELw8sakHTf8SGcJONqlKkba27PtIo7w2HHBWnI1p+A3c
RX/Nhg2olLCbrJk/Sgph+QSUWJC6U5j9Z2XiiOIZQ3Doo6B8CiJ9vJngulUrLeIVtq2O2eSggkNQ
GeVT6rSQwmp8HohE6DMd1kAWGJ9oDrjCAopohxFniALXhbuw94rYvKBvaR6Vt9zeXM8WhQa3CQGG
+WlIFab2ywtrtmn0M5/z6gk9IEuPXdsfMjUFZwrIlaQVV2ufZpKmQh1ETtX8e14Tp+ccvt870SK6
M2JaD1X9QL3o4S5KwnbbN8FBVzwdpQJe9pE3MOgmBOt54e1VA1M+LOV0aQGBX1Z5H3xtBrisyIVm
4zwLTeO6sGRwEJnFL1d0PmJTcBzudcw32hVjUXcjll0wVEBzohJACoKIsnXqQu5bDV7HLnFm/XtI
fAuGiK5G1l9U8U6XjQg2Jd0pDEDOR8/mTmGUrd3PNAS/nKDigj217MFGn9h5ogoOkMxy5MaYU/ua
07kb/Dpo+4hW7p+RnFliTYMxfmnLePw29i5TqJaCvAFKrcJtRFnBl5HgL/RLfXEVDaq7j/XB/Vn1
dvArLkfYw4I8vxVhqMO1HQ/1bhLOFK7wQCDG1KuDr4kUAoE+stNg45QA3JusisvpH/h5IZDD+/49
MYUyzj//FyHh6B//932Z8z/vUhj+HyQ6uItX3P+dv375FBfPr8jrpCzxb/wmOUictSwpbGmZS1Cx
8Jgf/CY5OOQyuXw/IKIbDnUriP+/nbmIPBbYurgOrs6uZerQH35zHDCRgRWB0xdjZCztFvrDv8n7
rx7ifz/U/wEmfFOSJtn+r/95PFRgmkDDzN9hFgV7XR7NgyaPVBg1LQyCACbXVkyXGDj+cTd+L/n+
EpA8hHApH/nJMClezy0YIS3FoTf7fWCh2nCXwPqVK7ml/3XP/4NVlgv9g4WPI+04iohVnOJbq30r
x2cl/o6cwFDy9YUcjSdxBrFp3Vmim28d/XZCBzZ/f/8qDMQJ/NA/J3SuC6fVZshjsjMM45h00mYa
sSuIYX2hFc2PkvHvsOVAMLfUtbMvAnJn8Oni9MxQAaP/6XZja41bNDLGfhr7YR9XTfNgRrNlkOjY
JpsGc0FT5L3YUIsOF14jY7qDRt9YCjWqQbTpHRw4qi8n7xKsbYDSnMRJzlvZA6+XgAVuRWKH25I4
Y/R+h1IVanJEvCzz6U2qOdFlVlXI1+quXMm4QUjTdJQDeuacI66VzIdwKkaeOEWXeq1Jzu8MJjUW
FttIE/25CvNuJNKDMFQo791FRz7l51jxj1EV4Svh1D+kmTvMGnNrS0B1v2mdGTcus72wU1N9HovJ
vh3whdtrYFbb0moSyhwdZ9jOsHdt6sJ/Qyx16dLhbxMLP56RPu6T5Sj+CB+EC2RM07acXXMC72yN
y4CwIb8EHFiHZRfdBkk//PAUcRr9bHX0esGInXqPMkCL5+ehkMGXqILJsckZFnxmOCks0i2M56YZ
tWzNGE390mqboO0xydSDZ8ZuBA1D2bc9xPa1s9xgWByXJW06hjJqCdiZhIQWHCjiQcE54AITPRTg
fIrrd0soBZErDgzERLtKQvtZtbASh0ktbknjZ3s2nz2c1L+OJva/dqfFX1SKI7Y+Afyumqg29sVg
Py8VsbeKhnr2kxqmf8Jwb6RtIO240/l7+cjvSBA6HXJPtA+xhiIOJbVznrtdxBd5CLaWaBBHwEjE
MthMzsLC6jdeg9EUrGp9D50dU0ohZbj2ginYuiNRaes5c8ODALT3aaZYwJwl0rlE7QkvT/1EJP1d
Ws7dncL+ll7Ta9kY5F/cZiH8Tj0L0gNjbaIntLLb9kyOr12P24lxlRFscrDcjcnZeaUGL0nOEsY0
yN1wdkP3FROtjUeA8Qk6fMhwLtbvErwexhXBJuIanV6yj0JS2Ay7Cb4joUQJM5pacGUOHhhzGjHS
WrjOZOUC9F1PUWNu0PTJNRpJ+zBVTX1Ra0tzk8/9mfQqeRNolraHmmvdOEYeXgy2eAjymvoI7jQE
VNHrTF8AIM7qRkFYxmZgXKdxFHxXTCDRcQylWllap+1LxkG/7CR1fwFvqXVLwsd5QyLB98jTjW3Y
1TapQqTkbrVWYSaA4R/3I8AvemPMIxZWLXey7cdsG4XMKo3WmPwczekFyZf2Pb3DvA0mFxNeSxPG
3nWKZo9Cd/jimkEPFV9Et3pe636PkbHcoJCkrHfiHqAWlPOHkWLWXuddfkWY7vDUWFaBgDb0riHr
W/c0AcyUEDRo27E2xPlghtON1dMYQlp3b8jQLJ6mSAy3zTSNNyMGR1djW8sLdO3TJfbp4jyt6MKM
WvRrrH/lXQWNfKMgh/hU2G6/FrrJArWxHF6ZSSppM+tOsSLmJ3VWhZRiw/wftXAw6L9sTIXyVZSV
EZHNffJTzLL1jZ5DKNXyds/WYHiJbyzK5qrdq3Igpqit4pZo+QgytG7X59kg4axHZR3dz1R84Srs
YTrz0kR4Cnl4SjJSnA/82vDeNMr5MKVTfc7sYFpnIsDdJZGFTmJKnnhnWLCKHZxhyUQw9M5E69Ej
0Uvgkrxoj6I0xgBeWuwJUELaXE9XW31qmrN/ukp07dMOCq62dYIuQASj4/JAui/3YSxnUm7okm6K
rKm/D7VSHGN9epthYb2PEn1aK06Bb3HszduydxyfYJP+GRPKeYdkXZy/9ExDGSMvJqGZ5jYtje9I
VBg4ZtTuv1qPCfnUEj8DaYiGd2mxzEIKzC3ojWCNoASehbN0wTAaiQ3GkclNKUfZwy9hYO7GNsJl
MrMsyewPZAUUBj39ZFK7W9kCrCFPfnRGhUhU4LG/shtLQ9VOQ/DSzpsYDn0CFab0taPyoY/zfK+8
rtjTkQfbeDZ09G2LA3oNjKmPS7Ffdk8oAtWZ60gXr9wuERs3SHUfMj1a3anprzxAZ7pVXBcQbXjx
pUzRMBja4tDBtGz0sdOCge8CRpxBvseBG+gpPyStQS/glFJ1C0Y+4/+2OEjpBCX6XgxUYKDX+fIy
qY3tBZl5oXOKyi32ziBpXjDUYFnsroPDOLs4azU0tLCftXsSvqF0aSOP3rWwJC0dYJAus6KfLx1h
unSreSPFeWCU0DJlC42xDiH014Hm7qlGMZSptPRhwDdlXxQ1OEQtta2wG48ZCMhC+IIfLR+71mMC
oiVgKYME7bEMWqfSYxyDv9p4Y5Hd/mTkNaH2FRscRn16wIwtXkPiwjre1ovnhG/4GXNf3IVTOT+w
kcIbGWnhtUo6j1B3xjjShjwaN1WxdxtLflEUpLgpxGZwkQ1FOP3T+ZmBNt4oleJroen9c18E2meM
/AIQHLIuN64mfz+nlCzJX5POjx1ta9jpdmVcgYdo9yHu4jcoQZgsZCben2KMvxZd6956ZT/uNOR1
j1Y32Y99o9mPiaimK75Ucoc8WNtMcaxtwBbAEAO8kOZQaz4RQFxszQZ7VhL6xquXu64Ek/mydd1r
cwmjKoqSD1+bnIuGGWpd4lVadGh1SjbibiQh6RxZfbEtvESd5ZOythVxacBFus1L7HjToaOPvg5c
Izxj5M/Y5WUvz64By0ezcaii3zifiQe6ctoi2DLGCDF6RNiDQV6RXut1kp+RbC6/eAH6LBVArSM0
io+hPts8/hnCctqWIA7IVBBaeVaOsys9vZiNBZaA8pBO4xWHwnRmVkFx7TTzvIlLgWs1E+/pQYfb
I1Z42CfbGbdIQLeUiGvCNfAZcJJrQqIQOViAX3aXgyEOM5JIDIjwfanG69pp+XTjG0GKRl0CTYxz
7qQb02gCHI4M0rr5NvVnXsOYEmuDlgGYygpjXThFed/BRNt1HDjUQAyEzlH8qusa2BDYU/awogFw
poEs4xoOCbp6Q5sIGCy0+1bX6bARIFEx25g5ZT0ooB62vJpKYH+A+wbcTLevQfyrHhTCKLIHHah1
m1cgU5YXG99fyBB2zoDbHgb9O2FfAChjXFp4+SycIabG2xh2KFMu+D5N6jgHOdjT1lVTQ9SHCVRi
TT1EmdyTiCFUD5NnVbTWfKvjDxchV8nAjgL+4R7jrhC/HZCdi05pZFLwX71JLAQsJBDWgd8SfreP
dWs+Q4ki90Md75crunai0VwDfkRXxhyb7bqL8ztzTJsts+tiO1eRtleixI/SEngJTsWEk41Z1Hck
DECWS2PtnInZTYe4FwMx5hBDoj27NWbDhl18sTpGYRnx8RdcRrrJ9JKTU4Q4grtuM2xLYJh9EDA3
Is9dnUP+aaCH1bqzpUKMGFQJYn6i6cYEi1jjh57/cArtB5jf9Yg/8c4ch3yp2+ozhEImVgLx/VBG
OHK6+HBxWu25Ef0aQmqxCZnjMwdzv2gFrHesivEfiNs62LjDEmlkMXDQXcWMXVSkYjoV14soDbue
zpTkxleMCKvgsiqicJ0SlbeVcQazs7T6DrPiJPoWdr3wU3yd59XUjf12xJTvroIXjytUCCEKh5Do
PEpkdVMUafVFC7Et46uO751WMYzrHRhiBjSZTeZW6VnXT/PBjD3cI/EZ9LUI3fGmDGv7xnab+SYJ
ZXNXEcuxhQHgMP8bm3wjZym3Ix6e6wDnyH1GoOQOkzhacj2LD4iQJwB2VX/3mjk/N3B2AtfNhNds
hjLE3W/nYo6QnrfFd8p74+uI596l4XVKXzemKG/7OsFTyCy74SaYp/JMTaDMiRa1O+VCiTDznFjy
FAUegqWGp7hBiPXdjmwce3qSd65tLPhuC6HKHcb5zVfZUF8hGY7Mq8n11Fe0y84hRa74GEyOHqxq
cqIe9OULKY0cg4nIjfyxKLrzKHbtyyhv1SMyW+ETwDEcMhH254M2pT+UnUA1iAwebtmp4KZ3qvxn
3pJx1EvDfmKYUqKxQyJ9MLBavmgUcLpELwDY2RfYmsQtfs+TpuzPVuHkW+b7Bjg2ArerUpue095x
v5ilUzDUn911GGbzDrJWsk76fEIxHc2MUqKciW2njTiVTw0nWZIlflL12aqSjs7j5Wt7mOgqoJFa
M94g7iZsq3mDpuxey5hLFQpfWU75FcCNuyk85lapUT02VmKREw+uy9TYqdG2UhnvS08CtqV5eaHm
zDxrGia41PM5/AikemnldppvtYOW+7RLUnueVAZjZCBqxuik+6A0vFHoO909XQwGrVocfAYNVRd8
FLMbSsXkaTSs8nNSp/WXqqtGZ19pSNpWcVDHKXLjJeaOaEqTZkoVt7ZlDAU+QWCUaSMJ1e3IQjj0
ZvccDi4zPOCdi9Fzi3OLyvZHUemYjRAetpFaejWXePIgtdKyvYJytGYqhGdVXw0R9MlKXTHFD68S
iqEVGQz4XpKuXUP4kfDTGoJ0eP9/EliD6pJvmrfqEOExLVXzgXC+7iZFTLGxERc8jE1r8eHCrdwo
8uC2razyu6VV3+ykHb7BirqbO/hcOwfcdaMBue6TeuZkrzQLZ8Euu8M/H98C+GHNJ6FnmG4FEhpP
1Om7ue878OHIRgJa2vsIV/gLMyWpdJU2HWbgBPv5SWKG34GgyYzgJFwJS0N3H47OPa0O3xMYit+C
nPjHKvQe7dEeznX8Wfb8FRPSfK3u7Nj+6WRuc92XakLVEvS7PoX8wn2bkkvPm4d93xCY5RGSs8d3
YGzAV7gpVuA8On1k38d9iYi+i3lhG1yA8DXtYQpKbyc0sVdWZN7QgzxwIKfXYzXLQw3FbKUGJbdV
VgRPpZfO6wxg3MdfL7nCn4hBPk6h8JEaqlusIup12A/FpwKxPBUuhoZ5rs6UO+W3QazJGwfTZ8wP
pHllRL31ywiLYl0mQ7Vtujg8BKR5XWMUG11kIhV3dgW1CSbjTGDb16RAKR+l7T7nuN32lYUaWY36
bRB0khgqWMWlSsv9hHz1TnHirroRfazn9fq+ybr7sCOicnR0ebDCctqrofkWeYXjJ9jXrhlTjAcO
Us3PLa+/oJRzDoMNaaMN65T6tyx+dXjmYm6mqu8W5N+vras6WAAhTNPvpZ4k+rlRdcG5OwTJBrRk
YLO15n2HpyxeXXgzeVdx1oT4N2FsOq6spqzEri7GmdYsahivT012X+ReAQ1h8vZRvLD5gbDuoUHi
sw3JUMcwnnm01Rz0efjhCLoGvLnyNUUVTVINo2A2GJ/lsWcs0W2+BjHlwPsvyIuSDzmMGuyWyYyj
Ksw2wB0/WjNmkqtPATQHvq/TMPjYTT45tCBjMl+IRsfmK5MgZ8BEWucaP2wvG87tEk9qWVsAKSnx
a2Fg+D0O3r8iaYkbghfM23b0ftWjrT2EvHqfTdNpoo1oy5r5WDMGm9Y1ljRpUe51b+xwXqiLDfkK
GOoBQH8gVHiLgiLgc4REzecZrnms45Ho7ItewzhssMHveg0wLq5K9mS9px/PP2Cav0HB3WW1F1t2
VIjyWOTijGKkTnIanEZDhrTwpFdx7ozbLKyyzfsI76mlkJsReCNMfDiOGe16KyvgR4MLi9zwfkxs
PhlJb1zqiiC595c6lpgQDo+yDdkeBjmYzXtHeLWRCn3KLJYq8Gi7SDOV+hJns3XA5l3V4ZjvCZKa
/hYkZ1HTwEkeHE6g3zhaVMQByRrkNvtTyl004aKtZANkR09qf3B9xzKe5fp4oRlhOMgFbXkkDkg5
/Oeq0hof61W8zrJASzjc3OQsNUE0yXetb6rJAEHM5uiyy8bxg/WXwcVrpJ71LYv5DVGezGiOBhtT
aFeRnoat7+YaAHzBBcp6+Pz+Q1wu4ngRy0RdsujadMYCr+cao8HnQnlm4ysFdOsMEVVE6FjBVWbq
sz9PxPP1nTduy4Yi+f2lT+0fy0SqqHsMb4xlpvXnSIUMpdEITatZQJIJDpogiixZgGBH04mUhmuD
P2Skgu37y5569S1bpzbnySKBZ/T157JW68nSiVnWqZPsYOT9ZwLrZj+U7FrPYf++v9ypFxKhMNoa
HHfRGR/d4LCpdQM+EMu1StzXZr2n+cdsgnjLD06ZN6KaZcPiOmXadOAuvkzHN3Sefz9LOXfDj/Zl
b05B95MkPQxi28xALwHfRbqz/hQFC5g0AMW/f7mnNq3luRIfNAsN6puXxrEUMVh6Ay8/tG8FfiCX
VcgR+/4qp24qj3AZX+kMPo/VtTaalM7OOXpeTgGMWhlFeNO4Muyk+uD5nbogG+KAa1ug8ogUX2+X
dOwKfJwGDtShxpdmKL9Jt/z2/uV8tMbRoRYLol74UDc+JOrLGRNb280/UrwtD//4RWf/YYDEVhTO
m83hJe7QmKrxK2rXy7DTzYNJKtJ67of4S6RxwkBR0pdAPlxqLNh+CPg+OtHevnoWomRGKLx/HtDF
0Ylmiwr6YOkRCWuQUqZwVloT+FdfZFoC86fyis3f3lfWc1zPo45Ci3387pFXoLsToh8/L0YKFDnd
Yo7kfFBKvN2LRJwt5nBAu4S2LLEwf54nXmiQfZZmNZEoJJy3VYntc9VfOAmzjPcv58RKXIQrHIw+
0DU5R9vEa+N4nia39DnaYC1p7bk1OfdVkzy8v86Jx2Q4tqkjmFuqI3s5uP+YdcsqTy2vcUp/jvVt
kz1pLnbBabEQrg7vr2S+/cZiV/fHUkffWDAquSg3kAr1HsB9YYerfCB+YjV6PZKsvpg/T4J6jNi/
oNnUtnI3OilYXyUt61bNpsLB2WFA0AKj5Y0FAJ7bEL6Em1S4sI0QzYdovgwy+kC7LizIokyL6KvU
NjNVog5On41XQ9mBYE/odtfAbBg2yXj+4EJt4taOXj++4Mz1dF4AA+3K0dlMkKtmeUXHPW0j9eiR
g3dl9O6nScr4KZ+XOIcsY36awURC675zUrwzsT8+k+iCYsFk1qhxaze7z3lAY6SIqCjK/FM1uJdz
ALCUl2m9bSGJr3AndpCXJRY8zKGEo9UT8aslWrce7dL2mW0PG6XQ6LFOsgHCcy5SGy5DkmLCMnJe
b7wQK2UnxNOeK/S4WyYWON7c6t+dhdj1/g44sddM9PwwOPhmUfIf7bUg70mrIdfYh+fXXvSGZ53x
1Ec/TBpI8sRbDP77C74teCwLibItUPDg4HFc8KBJwMe/ykvfcxWuX3GZb2vMYS6kVal94IbqIgJ6
vce9LTx/f+UTry/VHNmVqF7Rmh6/vk049VrUyQL14DR96eVgfKuZ99wjVE+e31/qxEVC8OA0Auvg
f49LR+ai9JtTV/h53zAVQdCBhe0SKIzUpDmTbRq765YBOzlrJqD9+4ufuE7qKksyC1+sM4+l504a
4o1QFoXfBmWMtWxxHy5abzcha+lvV7KXQ8pAwEt7JY7tQ8CA2hDhaOYjOXqcpmLYmO5IKnVmWX+9
TSk3IExBjKL7eKMXr3BR7MK+wwfe6IiHkgCvVnI9DELuAJ5+/v1lkU6xZJLiwCCOP1thnFWFndVc
lsgtHzlvUTJDZKbTEpr1kaPF2xfQ1rF04sNlCAbax5+vGm5IJLucK9Ps+8jSHpGn/UxG6x5C4Ac1
yPIuvy5BWIq2VHJpnPkvauw/vitkrsdToUHEQJa4tcBKvVJkKyfDCHte1Dw4in+wQU6viP8PNLbl
pTv+vNiV4yJITv3a6A+pVz2Vk3FvNWkN21dmeGWaF3//6Ci80ZRTdbDicrf/uESB2wrqWyf1ta47
TFnv23ZKgL3+wTJvC0ZbFyjWMTbCYMI8BhR6Vx/jmD+N1bq5CMIxLiNzRdu+fzFvTxFWwf8cC1ZT
l29E+ihkRlLijdRvLBAtkB44pd0vp5C3Sa0YqLvz2prKD05J8+2XklU5OOC3C5wZjq0ZyAxHARAB
Jnjkzq6GjMCKdVGl0Mw9pvRzwRC7xUwcnXRpp9Eaa1DitjCt3KuxDs8y5si7gbJonkT9CSIu7gJV
RXGwlAX1IkKAFic/eyYmDygCxQe//uSDwfiDHWegGTp+MFASoozJRuaDThfbZPKSgzaCc77/YN6e
sNwieJVASlgTvyk5c7vmMxKWGVnADg5pZe/rqXHvOuqjquXECys8SW3LOSTpYY92s5NZRVUXHERj
ZUFkCaKzUerj7v2rOXUCSUoA7Bdoyrl3r1eZsS0a8b9OIQ+haOkdPlMIAOHUt9l3+Pp/X0XTM0IT
5ZOxeCQdd6ho3yWujryiUxr8XO5dE8vbvAke37+qUy/PYozsQMmlMTjexmOb4npe8vJksXBv0slg
xBaInwxbyl0TCvfHkOGwA1rYfvCpOnXmQSS1qatByt40PUCnemTZfeqHmJOqQkNBEe6q5KFK5juO
6w9WO7XhaXtMNjud5RuQDDMEKKRIl/0qrNJ9LoVzO5ioMt+/mW/8WvA/0rmJjsnnyILmfHSuep05
EkNUp77bDfpDHOnlToNxvAoSq8+YzTnD58Rwy3VXqv66noqUfArH2kcunM4ZERuDZbLrjRqNOfoM
+Bhdl3zU3Ron77xDh82biZfZceHTBK0uhjznazPajAlU/WQojyhYi3CN2HEfO2LL1k4VMcQoiO9J
h749I5LrWwSjYyY481AR+XIGiuSt5KRV2OJyHe/fyBPvGjNtSlDHITyU+vD1u5Y5/IZ4pNwmnfJn
NRtqp1eQKYMM/sr09P5aJ26H8cIxFgtQS9X9ei0T9wmdUF1K+8D4qQM4kIaoP7UTARiOVySItKT6
oMI48dIZBhM7Khq+WG9K7L7JprEJSy4vEV+iOMSNA9YOc4xmXlmoMz/XzVBvYGP0/t9fKx5l3oJI
USAen5Q2WcTkULalT692hcavAZXObkHjQ5St4cPkEmL6/oqnniQlGzAAJuweR9nR3ZVMG1u7Ln1N
JxMOL15YCWSD3g6YHvi5pJF+f70T3xwukBrK4sNGsXj0BuYBkVtxya0d+5DJhd0MG70u640FI/Y/
WcpD/e4SigvOf/RBqBw7VnlBi2Z4ZXGD6TJqTUfJ87gzjA+Or1N71OKFWnQIC9J/tEd7KHHFDDLg
t3l3j6vHsxD1PWnJzSoO61uCRdVfN0ccYIguTIzIGJ8cv4DGyKzNbOfCn00ybXRn+NR0zaYCB/hg
oRMHM5A6PmQWyDMyjuV5/lGJVjNqPT2gBcxC8RiO496d6/sPtoTF3zgq6F+tcbQnPC0hEsZmDQj9
xgoH1+qARY34ZHYSE5lsaLmLOtKooSFSSybh53Jo8LkVzGo7LFwB/zrYkEXMpJcoVKJlDQPDBtTQ
saWaw2zb0a3phfi6Tii0gkov9nkLOYvulhTKPgzOIuEypNBHxIrG4maEq63xafZyyFaFgZ9GmbfN
Xu+JTaeBGsNrjFupDstFHI4v+HU0OtHeaNrpLEMwetVbUX7ZE9Xnu6l3H5dpu+YOp+Q/gpuuIoiC
PuREwhCHudoGXSQgC6fDRWmT9DbESbd7//ae2pt8xR2DfWItLqWvnyDWJ7WaJHsTmvBTPaonl9we
29J2FhlMgYZb+fvrnXrDqbkp9oDvGQgdrUdoTlFb4VT4WHcvmNPVYKZngyo+KF7fQn6L4ymDLWoT
YDrvaBkMRyKrGb3Ch0R+W1VxA2fQ/VGnnxlCX0JIIRnX/BY2xQctk3V6XVBa7ijN9XFB5lXYYFWD
ABMpp/lLNOqohBpbu0XoomdbODP0OLXI8SNI+3qTEU7BcLvgIK/N/kzA8hfJoJ1ZeqftDEKx1wHE
UDZctWfeyQTbS74LA0PyYYQKiCUN8WXKkGAvROGFRnBnpuj43VnUK5SPNjGaM/K8hN+D9UP1jObD
uElezKxHJHgouvj/57NYR61Ktg7eBQ+1JT56FKeeuMSAFpdbYAbLWG7ZH2dErLciL9K+8DEQIwJs
CWHT96lB2Nf7O+vUWfTHOseFUV/1eVZie+W7YnFOBm9YE+2xfX+RUx9EiVsfcwXmbbiSvr4YvTar
ssa2yWfo5K6nRbKo4zOf4sAftdMHorOTi4FX0rN4qNuOmwjZcBgVGe+KFknCRDBOwO1nBwMULrWK
P7h9pw4CCezP1wLJ3pviN5smSyawqMgNa24xRJNrnFIeiaV6VjGchUh+cCeNU/timXnTwEIhcI7n
NHNbZdxf6rRkzHATmU3j4M7NcGaCxW9KS4t8u6pRfFee9SnWg8ifQkQNIRrBSzd0051HqO1nB0kQ
8owgxLLq/Sd98udxIAIjgd96xwfjMAatlkaUOUNdPVte+BCZ/V1mwSP5D9YhcgmhC6SNN8VB22tT
VMHH8+lEK9Ac9VRM2rApu+aDD+mpsnWxtgViWf6Pc/QeWoOHggPupa/QjEQtFNehuG1KgTG8cZ2V
9X2eeR8AFac28B9LHhesyUyAbin03Cc3aE9sw7NnZ5Db5aEp+w96DuvU/l2MuMGisdsGS3r9Zqol
3GAenZxjxpy+qaj6hSegXGOF466Bb8P14g9AKJBebON60RpoxsLMbCD9YW30aAOqPAY1rladiWIB
VRs6o0g1d+HsYf9bZBnhM627G53BfXAFpyaGVi2EKa0dib5ZoM3S/KUPJnIW/BDGSidFrLuCilNt
cft/jt1+WOWTFW+7fDLvKkjXfOxN8cFuOnUXvEWpC8TBvj0ewGZZ1bYF+gR/ruazWc3GSun2I+Lx
czDTRxUTS/n+9j31iBdlFkQZB7D1+LZXiRFONcWQH9d4DvRV11SkcSJdt8Ilv46Q8ezh/RVfuBNH
BSGMGZML5HWhzTx60qFGPKd0s9yX+eyto6GTd3Zk9OvCmsQ5QXrZA35o+BDYMCdf5AJuhBVD3s2Y
U0Hp22sD1nof3IYT951iY5FAYw5PO3HUKHlycvFBsTIf60h7GzWTvCwiysYpKdvHBPNoYrKi7x/c
iBMgJqwEUJ/l1Hbe9L7hKGYy/3ij2zmAymqRLwwh1dq1QbMkIkuSQKWAOSmwQSQhaT0xk0F5YX9k
RWydOCsXXTh0DDyzGbSZr989HWqEzFWco1tOsFF50TXEFtYXcKsLcc6dcc5UAhsZiRUuZRkgsqHl
zFHxE+lvBmvQd9MUYDfx4i+vZv0LZXGxjwa2FIqpdAepT+yh5D9PkLE5svutLZNoC1fY3jRaofxI
1s52jDpn44bnZplad6lVjNe8tojQJl6Ex8jtvEOmO191TME+aMxPXT8TMDTozjKhPwaOgNuSrFUW
15+l4x02pXBR5Rg/xoYW7d5/6KeWgngN1wA1Op+NowKEoRN+5MtnCRPSaFPV7qLmG6v04EVZ+Pj+
Wi/P7fhNW9Bfi+6Vz+Bx+19oMuuGPKY56DHjWRFDNSH2mm1jH1Rlj8dqZpwbpR7cqNEcrkxTC29N
RbqvbWXVviqwc3n5Qf/fvuF+qkibePrJvdyQ6trEP9SfZgyWwP7+j2f3Jqfi8amN4iJUZXHiX/vt
4QCa8i96PMBeCBcWtE3OsN8eDuBJ/6JPAmAln/C//Ru8f+nL2MdjngadVFj8hH/7N4h/MUpfQEi4
mTZv/V9lVLze0zbZBfIfbh4zO+bWx9tsRh6Ew2gHQN5nOaZw8dgt/o9EotGmtB/QoF6XQS+LMTRb
Po0eDBcoO6/PqlCMduZEKNcx46u+FnZp3k9Q9h9S3InkCry1+hoCOD4RKtV8cEycXHohZ7gLdY2b
+nrpWMNITZWGfTt7I0t7jYZwbBrg6DqdZGTojtgUtTrKzMXKEF3lH1vi5p/39k8Pi9ef6uXKKbIJ
kQRZA4rC6Pv18qaFv6yXZNZtlmsp3i5ar0hQJsW5OsTlstyYu+4HDfHRoO33omwV+j/yjd4MChBb
kkJdeeatwAzovoC1dWbmcq531NzeQ6WEe0FqEIt32Hq2+wiXsJ9A/WjDNMl9qIno3VdOmIx+qzVh
sJ05fp4o/9p6HaA/N85xnP4/7J1Jc9xGtoX/y9vDgcSMxdsANbNYJIuDRG0QNClhnpFAAr/+faDd
/Vp2hx2973aHLNsiWYUCMm/ee853ZrFJF/C+Qd+INS+Bxrf5N42un/f3394G5z6m//TUiPb4Q83h
kS8l6eMYDzSTuFdkgaqjwLSyg28pnoqUCaXK7f7jrz+xn7sJv/9Un8fD9Xgw+PvPn5ij6W6m7E48
ZGIUT5W2oHRwq+QHZMD2gdwk+G2fnlEgb9i+Epnu//rn//nBdGnEMv51UNL9uVkDnKDKW0xlD47m
qCv8hOZ19oF2xWMr/qZ+Fz8XM5/vld4AT9ZaPrkISn5+r9iu8M/oUjwgilFX8sKrfDdCPACraZr9
h8ot623UnfXpBN4FD3TiYfm0+2Z4N//m4/53b5yWJqslWY3mn+5aAzaD3+qR/iCHlofEcqOiPhtk
Uo14ODGO/vVl/ncPibtWTp9/If74w6YumkxPNXM0Hroe7Vk1YwkNrVjVN9LV65uyy6yjCdDqpm1T
7nIIHeICjFDhTcmENsHnXOobDX/mNW5tFW9zVCZnGkz+loxwdZ8kkAP5rjDOAttDpEitoMti99dv
4g/Ts88P0F1xLzq4LyRPfzrsFXEkvdkXWGIyvd0tbtcdPu8bBQ7ktetgtRfexLo3cwHB2/rbOF2K
NGTODvh3LvMYBzlT7f0yga0nSVoH4N7p6vrXr/PfrIIuZgJGfcSrWH/SL2vKkCMNVvFgE82QBp+X
WTRd8yr0SDy1Rfd3d/a6g/5LAxt5MvW55bHnAg7SPUJIfr6zyyE2Mh068AOxZfWNPZT2G6Cf9Rcz
I+5VN9V9Zzo9AaBphIRKH7OE6Ipp9h9T8sWpd6t5+DBxft9nOiuArvEQpFRsZ2u9Jz4vUc+u4YAv
TPxzP7r1zcz06AwQzTrifxGXZZZ/p6D4bfbz/8Uhb4t3wudscudyEPtTK2yhfe226Rw/1HxV6JMH
0G0yV8vuWrOYh0M1JoTUZTBmho1ha1h50pEs752fxCmhiau8BWp4Az8wM8YtsGh3N2JWX0v5XmKd
5lyJSTmC5rLBM+wzxkgm7bnRyhinrFvXENBiwBtIsoGRbHRD58nARCe3bAEOssYMO5+Fb/aB8Upy
4xEse+ZUWF/QcRO57dWdLoPGIJNSkAZzJ+q5eNfzXmyAiRImS8opQHdQRMkH8Yazc8JvSuk2sH+f
CHookUCaWXPf6gkYd5X4jCKsutc3tkvKKPICV2teZFVk0wbvm/tIKCmsoTaL8Q8CamxHjFYx40If
V0AXOoPh/Qp6v/PINOgRpSxqGYyglRIYhdHOqXbEWG+djRh8YNAQBkFXzX+cp1HI0LXGuHvQJlNY
QWYPlR22vYFkpQSV0ty7cVl0ofKtBKdxNvkvcSLZdnPuEXeWPHJODTGLE8VEn7gw/a2L0JhXh6/r
rfctyoTKY7WhBGQhHht2gT5FDh/MLhDjTWRWWuj1UWFhpc0K9+zlbi7ZmUUivCZcKqm7DY43LF63
jlmTN6qY+u3g4JQJCTyp8o5WnCaXMfeHd6/KHaI2jURfGfrdBot/fOkMq9t1Pk7ntm5eJ11fvore
S0/G6KnN2gb6dR5qCJBp2+85mkc7YzHrb6Xf219pIdpB6zTJBzeK+h7LCFPrksTVZvXIN2FCIuq+
ixt7Uwp3DLmxiOiLg6hSygtmDRe+Vw8fVotLVNlp3DxpJDHkNyPaoNw60ZjFH+eOUQ2eAz0OOa6b
0iWqgKb7TCicQxiP7UcGfxfGZNgEbxJDBGI/nbUZ962XCx8bdjI6Ji83RzG5mdu59KA7rMXPYqtr
nedcaWjk9Y0eI49gtdest9abXHNLVgu0qpIey7PSGFdBJB/YFGjiynB0fdYVv2atIFqg7oPEw4S/
s0Dnm6Ev3OYV0AOfLOFhfKhpVmuhrnfeZvInbq8q7vnoUT2+diCbHqTrLUO4AP5/i0Dbg13VqVeH
AjZLVk72GxZM/2UyjP6jXxLr6GDrPWsW6xDEUX9bAmToAwIPey8skeZBTm9tXhwnjvqGsi56AYHg
bfK5rG/yKjeeWt1e/xCS4PMwjKzPLGcRtiiLzI6NEAP/Jl4U74nwOnEx9JV7uRDem+88m4vTGezU
EIdN/kSXiOwiq5Ylxqd5cY7b0j/7bq2u9DLY1FONFfVzjaSG886RzSbqZm13iGqv/2j99VL6nSWe
+l7y289XW0oZZ4EJCeu+puwk0dRO5/v2sxbJC8fq7qoy7xDFjOJCv0lcRovKcDYm8TSKxd/iipyv
MuW4YaIWf8oig+15UM20mdfqcTa49qKceVM8kvykPBn7DygW6pqtvxtBJdM/yag+9Xy037yCXRRR
RP/RFOy2rR+3r1leUv2qtJ+vn4XCkrekSoDtct4MRX2f0WZ+7WjZbZXhZR8c1XE7p3SXjnWr6Rc9
4ZF26ki/9F2R1+BRFz47Y321Vd2y8fR1h+aWV6RnOkV4XYMtxqXevEaIy1PGpobWbSOaCW9Ov4CU
HEFg1kdSMHnlI18zIiVjTApqCh5J+FngyLVUyZds+Pjt8GOupc+c+VlJFPsM3t3S8hZ+c+NI6xaE
pndOoI29JbBkij3bDi+wMXCNwvqp4HsQTRwRGUvaIAPY9RFCEpWp3ai6tQxi5xk23fTgWVP/Ufg9
n1ETeRR3/CM2CzbgyrJZ2+r1qJInZboXs6AwwCJ0pMk0XaBfuEfeTn1jjppzTWeJRV5LCl7tKNPV
wsOOO6y3p10V4qLHGTtTDrKr22YjdBoLjbK8baaYCUcJ/ogqzam4a2WyeLDh+N/ZiGxu4AEDPb+i
lHiBMO0+gc8CXzO0erpHiso9UiSF/ZaUE9dUNSXv/3MRyAtTXeeU1NqwyFP/DIgNubvPE9Y464+H
6+2F2frUF4NoXjNgBTd+zKdKud8e2sjkU4XDQWY4GznXYaIEhbMavWjJSriaY+etQ3Bzk4MGLjHQ
LpqziaEWnqHm8ko+70RLZaK/mVKWAFuA5NlixWHxseI27u99FRnT0QNKEwVZa7E0GXWEfQZi0Us6
LMrHtLPAtFqcgaLI8MjBCQxQVo/A1+w3E7Hok6F5nAH8jGOIpTzxNJkdFxnxjcD0H2V+Ecyp37w6
ccOD3opJ3X++Q3YiauRVJBB05CfsPw+8y6Q1rwuDoCe4GsZTytKtB6DOxJNs+ZcQtPlYhrVKW9C7
F79VjJ/b5rzo3FFNoZlH00t472TT+ufK8LQgk0a56SCiXT+vWteMyt9kE3iOTbe+nMThXeRpZL01
cuB5hesBjoYMjKu+zCYIVHMxdxI3nReQf8RylOY8XHjhWB2TvrOhGnHLk36SR+qapJCet9Potoc5
tYtya+Oytq+qmyqCGiYL0zzILfvNUuvKwp/2Xyqlc2wtpHXMAdrUGNW9qTiV5KKX20ImRvvIXIwx
ObQ6LvSybi5oD9a1TyG829exYJGnFInXI7k1cF5JSu6Jzwvw21q0HtzHzGBdWBfWLnbZcT7v3SjG
exKooekOyk3nX2mORw+f96dlyGif0QjYj1Vr5beu9FYmrS5JoLfz8ZTEM5FYv90QJbC9Hw2k5DEs
u7E74Dnwt8Xc2G8xItOnz7sClDgPRW5E4uJYFQ9yW4lLZq/dhrwnDDp0mL9XwWBXrETzkmuh2xo0
ITobljPmad6QRvuzoU1NXk5nTfy3mUIIZIkwxEVYvAVuOcwViVNPG0ESuBe6UcsOs0oTdnXDTSOz
mtXeTMUdegVgSMnCTa1rwpAhFIDu8LkCkimTQ+QgKxDeDBZgtu8h4yqZ7sRjs25ABBbE5jyFDfEa
fVDH3RjtWo1Yim0l11ebyYHHzGxnfm7czOpazlZH7gdHtRdfzRR+dsz7JgnP4+42rEFjQNIpgegJ
B/LjKEAzHQY5Vsmd6DO9hjleikunj7wKGznrws5fc7frIlq6p8GWFCGxlvsv+tSk+6pR6/t1/ene
kob7KD1V3hHF+p5okRbmftYfUFjpgduxsk9kP/6IzR6iktFGzCg4UodjbfIAK7bHjNACtGYp8RAD
LU+fCmV2XvIMUb2doi8NantaFJzMzARb5c0jGAQ4g3BBy2PaNNktWQYClEptl0dO9upQiQYLInhP
Ajdqs/7hq4J6wTEQ9FgUmVEA7XuAsa/6QT+16+J/YqBBIxJRODWVtGpOMEVVHLXaoAtDl00SvhZN
2mOcYY8JycTg19YXXCTTBhxFB3ACpYydE4wn61I7UuMwMVTXNvHUlYwQKjyA1qFsJ56Z9aCcw+O4
mcyVb+En5EiBf+blRYtLs8moqQ+saOKVIvvg+0UJ6/Ziox36XlNjsrv4jb/N1j1caFn0EnkRd9Dn
wTDW46o5AQVvWPIG1rTaUW50Qz8Nr3BS+2ccSNZxanxxYZzkv8CK6z+MZfY2jplbR85gfK6VY7B/
dogPD7KMWa0WJzWeRn5y+Llu+lnO4ojSztzObcUzUaz1ZhP53rkk1qPcRA3tq0lZDZwdOC/1wLrX
tTxCqFIoUiMtP2m1vXPidWVelpodiLNdgjUlSb9bo6P3N7g6eeIGTTfI/mr9s/ZbhdHSI9HYmcsc
5/rRBYftHjmwqQEPGrwhT8puXw+93BWWYXicVQb7TSfq6gmCLS0722dVos/DJXEzjW0jigxOEqXD
xuKMs/OU0LHeLK1rHhtb8Tws8bocfJbMzLV/ODHWdbpkpb6LycHxts48GDt+cvKUdFI9q4S0hcSa
0+dGxvmm5wlhdea0s+zYEKUbuAT8GeFsNdp9pxHnGVJOV97W7Ex1MGJbe5eNaX9kvly+w7ocfxDb
0lNuT0UcUFcZYD96/SwoyvYFzZWvFi+328goImGmbUm+27a1akmJUOkldaHAx5mTfimbIX5kFjiq
EE/OvMl7W9+jHp0vvtlEz7j18ve6nflOxKIQPpdqlR/fL5XGibXQ40mE7qATqNH5o/P62Z3574Tn
byY8NOZ9hI//hEX/acJzlxdv9BLe/nW+8/sX/T7fIW0cwBH9SoM+KrPof2F007FmlOM4LlvMavha
ZUu/Q7pNd/0vq893bW3/c8Bjmr+gcWLE6PBD1q/z/iNAt/1zd5eW+cruoKPPeHQFa/yxu9uNOY1H
R7QnNh61Ma1iR1jGgMhw8B7spEpq4oNijb24TxZ7C71Jas/JYGcfjPoNamGlEY1FAlYJvZOlXzO7
Jzm3xQ2ROWl2P5Co923sUvfVXpzqlIi4uBmmzCDkJcfQq5OFezJUxKKf++NmGLPqnDWtVr9WxEfc
jjMpnPtyFnuCAQHyLYnR7Mpx6vzXMUVXf/D0lSo28ER8HSclvfvZsF0o9Wlyzox6sLamM+KX9ePG
S9/GQUu+SsZX5aHualy2TS9z5zzYxGbEO60odSuUOpRchQkZtOt0wcvDbH1Hcb80F4IeeLuJ6jsQ
FfRsrQi9joOWcVvW7ZpWW60eV/YUI2JGvMmlW0YXz1giuaYZcT1bOgylnNbxiK9PGzmOriDxLBL6
+zQhOl62eZLakx7kVW8v6LmzOsrDUnYLHQ9HVlQaFRFEdLUG32JvQcXQohiwM+IqwtyhRiZwLm4M
zC2Bl8l6yT6WaJ57G+RjSVTmZkSiZbG1W2MMOkpF3YXQR+2oU4ze66D/ggX2WzCNVke/LqmOYAHG
PTIZ4zHXHJkG4MAX0sGq6UEUE5sCncU3t8ny7VRIggbzOYHr2Le70Svzc6cRqVP3Vnms60Hu82ps
B+BtJJ4VYyGPHkucKxPUtSV8S9NJ4jvbIEltTAq1Qb6eb3Alm0HmxDUiCj966Kgrv0SVNtBBjKDH
LtrY3AEpfc7rMn4w47a/n5LRfSiafHxNSppQsS+iU9ck6oH7od7NY52+FOSZEphTz1/yhPDXkKAg
oiFcI6JwTN2LT5bKS0LJdGB/0O40Fakh6JkG7ka3M8+RExV7zNTpshEuWMsXpvx2QGPDeW4dUT32
s8oJjIoSRMt21pqKyMrOVSGK0+VYdYbjUD325VbS+TxOaun2U4E9AI6UeeMvREQEorGnJ5LywOF6
xCjBjMq74oeYLOyKpkuhEsRYa7dUHpwpmaHed+niHrvJfspad9Nn0jIDy1TuWcwN9ELqz2JNG5Xj
ncQPdCMUsZzMlWUwZDOftSSq+iEpnOql61W1HyO3+XUyki8CiHFIK8k78UmTTNmYFmzwBrf5XKgH
yGbJqbJU9xQLc/kqzYXMFn9SxntG8/ZGWypc9G1rYoIhhmYHlOP7miRxoAnfbhOY0HyCbkZujSe/
6k5WfJnzJf1iTkNqh3br5V9atrXNlPOEOdqAgtsVxtbH8LBLyaOa6swJSy8t9llnzncVOpbTpHqf
uKk5z8guIZbtTgCE49AHfxFIuJ7eV1GmTkprVBfWZJRwF3NiQj6uaLMNGgxOrQXSPskmnCLAclyX
IXCJNwpjTQ8bu59OdBOrDTom48VyNfNu0LrndOkes0ZzP6Cw5kaggxQDYTkxrAyNZsmeXMZDNyUk
LcK6rCZwsp7jYxoffat3AYt2LY+G7B+hlpM31On1uyN1L2jIQL03I3/5lRq0awOhFVQy5dRQG8bW
c5xYdui0q1l2KtuZJE4icRkuy9fB1jYV3MyQkyGZrbkQC4z17sQpPX7rcd9+LyYK5H5szxznpq3t
TApovzS/GkQcH0xUxh5z/Wk+4/eDxpA7KPiHwcCKlFsJwIJWaTsYtCsOgBDDhzzrKQcbUso4mFKC
jX1KeVxEKedteh8Mhg06aNd6smh45PFkPo5D5P2aTyWVskwlpflnmywiS+xqabR66rGy3ySc2xva
9pyRSM5b2y/rCT8WVdQE5Jf1dBzIlMQbKZ5mofUXIjgl+SXS5Jxn2uRS9WlyrEtvTAP4TPQ8hVFf
+hQ7gD/ZdTjoCrW5V13F5MzHWIuQZSc9MP4s6o82FJL9QBPxrA1GGvpe471bhLb8qDXrg5RQg4id
sR/CuS1XXnW2bTlG8JBr+e2kEu/WN/P8jDvNyYJseU90ow1afR13KPVc692jahc99ASKryri0JBK
J9ml2Hzoqy/+Q0vW75bhekI/pp/6A32oSwFTdGfJNNp0VSe+EOpu7bPYJgCtdd8z7LDXlly/MGmL
+il2BStI0jWniV7jFuajXdzatSC6rq/G27rS41XviVLIKZ1hbwlRP3DnlpuKUOJ7JuXdR6t6TScw
RhSUPZb3gmrNOvEK540xNfg00Cs2QZHb5X0ZafauMOggimowQr0HYTn3enpGDOCiwKzq/SAV2Gqp
hlejg/VWeDXYEjf/NvTi12zlWRCKsJzHqYxl4ED6pwHXAibva3KBS7IZZlP1PwRI960EUfqY4evc
jpz1t+TX0zX3UHPSXSJfYhT9xdFdOP++2fIq8HbArzUB3i2QfwOL8RJ9lkQ7TvKG3nkS2tVEErNV
fGvVJHcYEPKP0gP9SN+Iz9XzviVe8b3L0/5oamz3uouPuLX5XWS7ALsRIxzGdNCP5KlZG2bhxs4Y
UnFeGi17h7Rjs3Z+wnFBEwLzLR4yGt8no8/SXTPAupEUJFtJ3vyBjEKIx4rKC0OHvc+NZLxJyxp9
ZqGa1aqmaRsdlRxi63rENN9X74M9cTJCrpvKWIQSSONhGk06g/btYk3NobJKopYRduxqYb+3evMg
JbwYbDZZCEN8zxKtBbPJeC215iAhCBiGwUKFUegkfOr1xW26B1dHp9i3THxLEINlTnshqa6eNpCm
VS/xDiWrF7QYnYjkILnQAsnbL0W8I6b01iw17Uq2wrQvHOkfrDmLN4tZPpBRCjk0TXZM65kN1FoV
OsX8AOlFbHK6aPt+aGo8NU0FJLGmvZYQulGN5sIi7Jp3GlK2gLXdfSLlMgUYEhHvaIvvwJnBjs8Z
mkWiAgIjbWw2sjxhPzAlblThv6fl3OKi4Pare+3gqLFCN0EmIqe9JBhthpq638ijKjv/kFWxRkdl
8U7lMD/g3v1mRe7zf89S1ZAO89+dpQRchL86S7EGoaL/+Sj129f8QyqnW7/oSGuRWaITE77N0ewf
Ujnh/ELQEONp0i0REBjox/6Rd7Tq5YCE6OD8kNfB0/vnccqyfjEd5n30m3QeW3Sy/8lximPdT5IC
W6eawJrA/1EGEh/7RxtKs1AJRNGc3LkNrZuwIEEVolBirJWNk88HFwUs0PE8TrI0SM3mNmbSHRZp
nHz0EWRoEqVLowk52LQkWC8teaE1lo/3pTMY2lUwjgOrbOZz3VIYfkkxL57rftE/MkYzfiAQPvG8
op2ZN6U2juYetmr9DFHJNY5964/jSZlpN912jVNtoSwQpT0bxH/ls5PfNoIYVCGjgTRb7Ywat0kD
nnNw8Fm1GJt25ignDfIgjISM7FER9jBjUfgOi07C6ltVzr4XJcYWTpCdhJaTpLfYDCZiBaR70HA6
Hse6pETr0krBjdb2Bt34TW34X6ZKYdfWCLwIyxgsO6mcS/ZF2X0TmhKiq2QuldDHgxa4iE4IqkMi
LjeyLghyDhg32WCRKwPcLL4YckS1iFYSDUyLq6wvUtynRmqfWP76+55waqpIjuvvXJH5Ju/9LOqe
cGAvx6GziLu5cTs64VvE4STFT45q9p3XJMXWQEt7W0MZTq0CQfGMF7naOQsceBFOLIGDecBdTYKH
Cvu8GaV7s8Ca7fwlFPQ9DbWdklwyLgzQfBNJdxQlo+aR4A/cww7MKwGEIz+CqHLdZtPghX8d4Uxc
e44V9wUifvUBmLbJfviMcH6gyiYI9GJwVizFI2dNsXOG1OWI2riR+7XhTGYxq4RaO8U5ERWVpDvN
oSVCbV4QoJRafmWC98ofKAPQtnBSWTG60x0O7THgYE5hU6icuNwmx6JhCExAWV5vibEh/DEF8kwC
8Z1IG3UdmP6lm0griMj0O7J2SWKMT543uBaCY642ShIvOuiVTvBeQQ19xOzR7Yga799qoyneDeCT
Jgz23rEDBqBJMHgkjAYxynSTesAXp94cJg42cXEi3z0TRCPLb0lmjQzAa8u+X/3XNpD5JsY6aOlU
yla5K5Wt7UcTxLvLj7stHLMh41Woh6oeBBL2nCwy1BMuebfeJJlG6KQKirid6ML3IzoApzqOk25f
0iHKDOYihXV2vGw5VdGiB3Ar6M/J5I3XmO08vRQ7WcQXJ6GpsJGWc4a22eMzzKNvSZf4eFGXcd8Q
ELVFuFedJNP+56xfGEW69sN6Z99FZPJuXN0EId+K2yVz2Z3TZgg9EybwmrhAUonZ6D9qnPV3tZ3H
X+MmXW661sKEOubFoS+Q18ypE++zbMz3UUpIfNQ2tI0nLLeN0/mPsYX0wjE9YxWEvCyGTtJh1oLc
jJxzvoz2uUlbDRp1P32x25qTEA3k6axS03gFQAxHUs5LHYNl0c0rDSo0PQxdf2iulzAe4Wrs1mHx
UQ7FO7IkP+xSnDkbjYaQH+SjYz02JnUySTZj/W55c/xkZxZE5jrv7F+HkrlU5fc936PRjhyKjNAk
YgS1zVgcJ92pT7lqS0BSWbaNRvreZhV7B2Wj8KE2ZTuXjsp2gx2TNuLKIb0RfiKfhgSnccH1eepV
+8BtXV+J4jqjqNBCO4/8g8a5mzAas3VPHk0LP8AK5X1AuU/u/cJLyZWrqw831X0yCmbg4U1J244Y
V0sPZl0Q5ZpdB5rpx9kc1Sbn7n4UWt2UgZhm4+BLMwqnYXn2dAJGZmVTG7uIsy5ZMbKyc7T5xokN
/1EitY2aAFhuFGXuq40Kb2MSMnolojFF5thNdCxwNdlmVt8aNDmY2bvqXVPVuB0Nc/gR5wwFc7sl
dqdIenK3Dc511VLeLSL170ZSB+5n4Mq7dRZ2b3Rdc4OHWH90RbfkYd8CRdrVdR9vATLrb16DK90C
B3clMLXmvDNxJkkySTkrhvgHsVQ6MjJy6k1jWDSAWJ2/XVhywmSYRyfw4oR5PmqCozeRDeB6o3Nr
tEuMXEczd1YsjOe49Ruo2HZyqkn1um+hfm8YQo5cWT+Zv5MEMDzi8W6zkH5asulhDbdBIlauumoR
1InROC4kO8nQMtrvZZmaW6FqnzGPUd8C2shCzWy781LV00NB8AbWEv+2HeFBBO5MENbRhC1/m+ii
3Qijzb4V/YjqAwXGrdt486M+CcLBNCfxr5bPzGL0BnWsVUT/rI6sNbkg1e+6scm/lH7dfok9WmiV
LCIEXFF6IxUs72TylmfREdnBgTDbEwI0k4VFF1DHnpbQ3mr1mlaeoQ/HqliI84hd+WzhOCeO2uqr
jZbaFMi2VW/Rsun3be/G5tb1ovpUwW0dQorymfwn5Jlh2tEg8TCicx0HZg3KtQN7TJz9rMoxCbM2
Wk4iFc67wffXwjqq0nsixafQyXT/y7zY/UG3FjZ6r0J+GjDWTncOYLOzy9juKXJHDlGa3aGYiiMv
tUjGUGfZAozvG+z/vyl8/zto+LviWIdI/JfF8RtJ8G8VSvXvn8X28eN//wcs9PpFv1fHrk0F7K6M
QSS0SEB1JLb/CAP1f6E2ZqYM5W1FRjFQ+Mecwf8FWCDiFVwXuMChIv6zOGYEgS0Vpz7cHsvFWGn+
J8Xxz/pegIusixCXPApxiKz4Vn5W23JrZR3qQjI0Y2EvQTRa1Rk04PxcCkVzP7b/LlFz/Yb/r4P9
/IGIYD3Mj7zyP8OJBthhg7Y480GprHvQqYdDx5n+Tor/sxXg86eQ7bBi0PHiQPX4g4h4APo2tnai
Djzb6X4y2GXymvZp6lrNVtemIhA9tBSrzbRrj6Xkt7PkT7m5/+odsf0/HDm4rhBvDLQulmfwD38k
Kkg5E5yMSP9QF06hdgrk6Q4jDal6zCPOykg6RGbEW+yJ1CgpaSMzQoPXpJhue+R+j7VnC4aWkTfD
X6DiCGJBuo23TPmO/Y4/S5AQ6gez0FAzqiYjMtuOeuKSSW+YfwCpyK9m5uWbhT3mQHdybag77QkY
VPuVYLp5H40lAocmFjPwjBabHGYedznoLQYNrE/NpaOafyI1U90PJrGjk9M3b8iIUp3IkHH+kTB6
2o1VMb4Uspr3faaqc0RbNCTkyaP0ro3qnEQ6JKUUH4SIdb5wUgisepKf0XA50dUfGXVsxr5BP7H6
GcowFijCwwgfn7k34pG3qbs9MagkHT3NNWN2V1Hfsp9WED58eMUFJzVq67R7qIsROepIQzrMBtcL
egfI7MIkF6ZFueqK0+6US6N96EvCs6G7qj0VXXFsIdZuhTmML5leji9ttjiPfDrGdgFVsK0MpCyU
MO37XE88Dy7G2XSqZqZtUf0qEZg3QYt17+CsSa3uRMS1OVSoyISWHto2mX/Qvp6f9Y4vmfWu/+KQ
9XGOFCoC4p/QTBULhtdhqs6qRl5QlvhiNwi1rIwTJUEwjJgoa3OMytu+QUAwVaOxrVsjvzZsg7iA
YjIfjLp7tyL+Maa9bNI0BWNz0BRQvsqS7bvqeZzpEs17J5XFsfb4cGcXkYSSGYq13iQrYKs7fXFs
eg/b4mLnRBRqaEZElF+ZXzMI9JL2YsHSDQs/Hr/n+qwHFZltYFh0nUVD1N9S1Y4vkLOWW7+lNGzM
ZN43JTZIoXjHPqqxS5SvD7vW2ndarI9I0XkvHAYRsPlUqiPJNGUwJtX4XeTpvJ9Tw7qLLT6JCA5x
YFXNenw2LVSOjeS65gTRu4Vvh4oYj2wzKMLkSemJoqujR+0747zltpqS+dlAlLSvSLLaEA+Q7+h4
DR965oinlGjtTbLGAgmNa9vHfI6ZXC/1eosWlRq/zx3vfiEyJw7ahU/CQslGj5b7v1s1v0XsRqei
z18nDHmnJO3Ku9j7oUufbnuqlU4Ca6E0jklvf9NBXX2lCyFfYoN7MzAwle0NArY2Fi1P2lnj98Fy
m0uT2dyUnESRSfNBkc037KLWau6a0rTu/GGy7+SM9aJK++ZV2k79jfwj7laXpMXOiOpvJmeCmww1
96PyZo/RS0YCu1dN9VtMSDnEaHPWAr/z883nm/MSHgKGqNpVzU01bFSaLbcAf/ovDUSH68yxzAvg
+hShoPF/Ugg3Q2fS08NQG4xKGcalewL3uvemcBiU0OeULiE1XksrE+cKBzKkT3jT2svgkBFofMEI
IXLndayraXhPO2m9poT75PGBpmJlQexetGprogmSt3M7RcyRYlNaV+L9CHpDk/csyJcMa0di+xC2
YmDdLs6O+9DWgwG+ExW8QjAyyuoia99AF5r5JySx94Peaw+1Xlw1W17o15Q7L+GYt3RgSWxXmZfO
jh9xUFxK4nI2OriYQ2wsybE08ufetsSWUlJupTX/mnql3Fqj/MgTozxqVfw+SyuhMwRarBKyOdfM
w7eFzTgV1sbwgeKkxb7T36ihjXaA68VJLbm/ETPd68K1Y3iYcXqxFmu+1fxmnMOORDon805aTsM5
LdpqCRo/ao8gXAHea8oKieaxgzLNwduURfEjbpbBo9Cu3P9j77yW40ayNPxE6IA3ERt7Ud6QLJKS
KIo3CEotwgMJlzBPv1+WZjbE4iwZ6uu96ZmeHjUKJjPP+c9vyOe1EZjY5f1UesnaLLTgmKJuuIbI
ORB+xIIlPdA4JhORB33gR/sZh6alaUigc+jzu8Ijo050ls/sjWmssHyWZanScnU8r5l168fBSYId
SPcn+GDBBp+O9sooAws0hmf/AzBncIHWAg0T7Jl3iIa9kztTJN7GNYankijqq74182Vp6j124IGB
4U5AJeuELqOCsP1hMfZjyh1x5nGA+xtCyZhfmXiEp6Vb3yMWNRZGl7UbDIChBsQZgF7gj0++I0H2
rGw8lqNKqcmz7BuBN5W3dEd32gaJTIal5zJJCxwfo1JpW1SIVn1HdeYz0kHdthfsr/pqYhOBFZQJ
E/CGdXVt5604DnNILwdrZM84rl1ZccyqasFfsK8t8e5Q0zHnQFc/fpkHK102KgYTP7PdkK/gP1cH
o3HnZ5Hrzp40ufmzSEUFlNcGu3F2gn3Rh9NtklnzSoZ9fcgKYS9dMyc4yM3kIgc0Wre2Zd95LW5F
ilLfL6KGUD1d+NAbJXZdkNgXg2NNK7h66aPnRiQu6tOwsUOYf30gtU1NIC6e68VdbjBGbRN92CeJ
NTKilnIVaVHwQGCzsQVPM9aoUGLFCgjXwRDa1xUmMpBBB+2+6Eaf2eM8HSa/IS0NMJfI3Nptip+w
lm9IsvCuaNFMd2lD8I4WORbE+L3G4JntbOwFxl0MR2K3OeZzaH3rwVUgQTgDM2rYWu0xnqIM2rWR
6j8FoVT5ysbidlwpQvx+rutgKQqt2fZG7nwDU0sSPEWS9MruovZHYaWufm20Nvoo4Ecjcr4xA9YJ
38lacMeqxNCUDj3beLEjv1cQuhkMDaouEPUd6U35ysXtvFr7skiO2qgs4FFbph6fXxHviWJoroK6
rexlM+JBs2BClJB15zOyTJPKOU0mY9s5LsV3U/hau2zElKl3oy/OJVKaWpxDWHSSfN2WV2hwHDZn
0f3tJ+EgsN3CjWGDsooDByP56QVLBh8rOi28R4Wk1kBGmeCFughhkfcURHFSLOtYOCfgP+0ekAO9
ikysGDg7yWCwoVNdFhR5NLeApt9H0WOUFuPbSX4kpzMO+/XhV/FVJ/A1yR1EHkEWvI8MLeb+jEIZ
k4zTZK4pQ91PY1ZTlqmCkYxUaWerNDbzveW55VVOiOjO1tthVUCDX3RNyjwftiexjbHTcrjDqtfu
S0bDD4lpRaeooNIoHVfcRPP5VwT1o6WphNywrtWmPBfTS5dSkyQBAqp9UNfGLdtg+bclXAwVtIiU
rZYy8eBGiphaNPwcFV+6jQ2tfwAN4N0Z0H7LpV400zYq3OmIXpD77+WwiiLO8opi6xuW5cWynVT5
SxDNN68b8z0DXJ28GwQtfjFOLz64+3acw2pdpsBRRjLABpkc8N4FvOWc/KGgvvutkfwPAvQLja9q
YgzXwF+VfgmLR3ag170Zw4WsipTGL9LM+hACgaly2CuXNbobwp1VeW/V/grcQzy1kL1X5VDysPvO
+aihMV6L8X/9FvVL4EkY/JxLbXUPE7gQWEzv7ITKf+nOvXPyUOKto44Y48mmIIwDnmyHZgAZHQ7+
aeuQWdlVTxEEoXtyPGsAYzkdy0HUj2j17JNMzPHLQMX9kbaW5viixzSwSFAZNMos4U0gFUYgmSc1
q91Bd9IXsi3dT5NgoelGGp+0nq+Oo4gPDLwKWUEHGqpzTh3QE1TPqaBu9hhKXL//Ns8t5+vG13Kg
cWEVhm2Yzbzr9duMSKAzg4ToKJRdNcqyAN1C6/f1FYoKuW2aPl6xNc9rOMQcPIiD60dYd8nWi9Uy
xTz4Ph3s+kA6x7zrUbz8LZLcu/MRbayDrp53odZUMBsU4eT9X44tz5vnySTOB7zADMFSPoSvf7oD
gVDkcGN2IzLO5QQABcmiCKZNNY3sTgkm/0FseS/SnOQOkh7EPcN89lPBCAl8LHEolzRniFY9IQ/X
sjEZoih+eTJb2RF9uvVkYhs+kkoEZHwkDtUHwTWylW4nxIWPLOiCrWQHedE56UZM/uBYUK/mKNQo
IOcNc6rpiBXqsGpqogAqtcOAg2v3aD3dT5rjTS+FH+lkk5W2rUGZU4R22Fv7dqjyfd+zgcUoE2mk
fRiN8Nz4P822+kIaBn/Mr1StPpZzfVcSAcCeQmIjVBwK+qDAocfWEzyVrEwwjArFTQah8yrta2pQ
A8ghQtn7EM1aBEPHMfOnxoLgeEAD4smrOhwiHlKSAOXBpx/XTpTF+rIXVpgTBWqlPem3DiYxrb3i
hkrzAaDTWLS1Reqs5zLc32eUNKtwVv9DSEEfrvQW369lmOAdLrFY9s0jZnktQZTWKDiNqekbPU7L
FQwf7hiPi2o9sgnHkBso5b2RJHWNwf2SdlonIItGpPXt9qtOiu2SuFJn2ToaQctFILB/b2jc/NgW
36e0zzZNAlW/l1RXejbwRc4dDUVcuv1Dl+RPXkP/OI+Q8RHPWMmqmRJJU8mzC1Qq5gGvCok3cKzd
N6kJN5+D4y6zZLKFN8Cm5ztdvu8cv3pGl1M925NBbWjmJvyDkfdpdX5zSyfqX02wexYY8RDpmpft
17KglxlHMtx15MhPnertyjgAFi86JNf2nI/oQXMoJ8YcFXtCvelaSs9aUDt5d4XV9A+60ZtrDDmq
Z6dFB0WW03QUBt0z/J+ZEwCXkvarmQIo1XUubjovIdUztNlNurCED+N3dEahbZPNWDkza6TV+9Jg
tsg/7PS5/lGVOJz4xaxgXupNJ7HnHZaM9aEWNaiciTfbYgzUERojXNs4kwcAVJj14zB5/pWB5uyp
FWjKIqT5h2Tyyis34sFhXzdtS505d+WX8oHhD+39MCVbXyFAmN6JmyIDH/IS2mT87eYXn1U6rxN/
RnvgFrdyhHuIxwjttu5EJ6O0SUYeYswObf6lJWj+3flXjwhODQLI0ZkvK1RYV5M15HtDLdVR7e96
BllFAJY8OfXYb8g/TkmG1Qdz3cMZ/oKkXK1znQY+Hu36Ti8b3kyVUoqcz2JRRorEFpkMhjEojlXR
C65juTwqBUpUuTcd58idrkcJunb+DM0RCIbPu9Z3Y69N13YE4mG1U313RnxKi8+nGLwcXS/ICens
+Z4M8mSX2xRUOVrpqz508fpU8IAWaTwGHP69JYAjj14BeXPiT5tMAAgNcfzS+PN0PbPcyiWaP4qR
YQQL8yPQK12M2X0t7LGAkpMxyiIgBlN0xIUM0QDnyo5XHA16vh9n7gixOiS8aGYJ4s8JBBe6MfBf
pjtL0SvtWconWALcDeuS8eWSUEeHUHrX+UTBo8O0c2X7lSEtiCBZ8PXjbNkAZU431D9InTTXrd5N
X0pSlBeh2aDSUeAK4Uhsa3T04eGM1BCOpy98Sg0EcXPCv6kwAXvqmS3OMrj8Gb85H5JjBnZbVmiZ
NV37ieBclcuexuvLC4qlusWr99enmQBdChtoqKyM8F438vJKVKaicOHN4Hdt/VgZYGhGG4Gp4QRf
Xg1IoE/SptNaRnrH5q6hm0brXD2NEcVOoyNsGTz2WWaiPMLYqZsfemnxQrKsN4heKoByXMrzLmVN
q++5btQ2TAZOe8zbHEQySDxqXiadmAvAWD9iFGF8jhXqTV2iTgEatCfEXgX7RN/+3ddh9RwbYXTy
IMFvjEZ9PyjVCbYGh8xdbidU6Ne5vPURr6FzKbP7YpCgSDbHpAtr9vP5bDCYgR56hnInjy0f3AkQ
VWqOffIizeGoGJAD1QFlSI1G+PPQTHIZFDb4WUUlbNMOL8+iSOESdZ9AoN+T5pjvp1wvr2arL68c
kyK2UO8gpjz81rYYPm+aGeFdMTCYIqVTPkwDZbLIwOf0Kjc/a1BZtiH72GPV+uIbaSzhAfzCXZ4h
QdkBWvqmCA9RySQxHSk/W3YTeDEaPM7IH/lCqpHipKPZKVjYRBRboKBVzqKYdFk95aYGQD2AGVtJ
SKvQUThb5GeuTMDlNYc9H895mx3h8m9BjqZjU9nRV7r6iSG6Wah+ArL4YUTwc9sA2nwRiJh22jwA
WchW8jB1tjdsAlpUXhanlisFPZ7Ft6bp4f04gJeZ+Vgke2TL9WEQOSCi2ipxIzHXTWZlJ/iPGa8S
6oKMkNVadcD5EAOZsCYb0GnyPaZfTFem0/1PrwzHLYK/fFFS4FnLBBsIRK6V+N4WqEgXNRS8PWpL
mhiRxCfTK5+kdHhqM4zlvenHLBWZ8Qy6XKcbkkP9SFWS2ot+nAhHR+gWULcgnL8ZNPgMi6GmnKiq
kApyktNK9rzwySeKJTOB1M9/e16YU5FyxGjYRP1wGKvfCw6VfTl34+1oatOmgOq0rYaKBZ1QVUae
MhLAti462QJKOzTtZL4WOE89WoM3bYjOeOntuXLXcUsDewaKvVY82Sad6aCqgGmsacmEOfdbgATu
eNh7GHrset/+NjdRvJrVJKYDUFn32H5AX656/9CF3b8ss/9/VPnhqNKxaYT+b03U9XPbPv+I+/Zn
17Wv55XnP/mveaUb/IUpp2vAtQLtQorEBO/f80rrLwf1k+NgG8uo8Gxx9282n3meSpJm6TmMP6HZ
/e/A0jb+Mi1lyUwT67ILMQD97/96NUprL/7+1WjtohdBaUi0mIfVFOcCv+6iKQ6sCY6A0MQOscFL
TKm/JcAd1raPiPS3p3P7qzX76EpYYtiWjvscMqyLK+Ul0YeqXN1BiIYMoosnUVbjYgjjfvnnV+Ia
WB7ZdIh4Q73ur6JOQyUsMkH4a9Yvw14/tbJIF249P/zxhQASCGhVtps613p9IYkDZVA1s9hNrOcs
z15CLXlJ+c9/chnlwohN4tvhJ0mIJCo6o6AnVY4bPsPFltNkmY3JP3h0fKt4bZI1xwj9MgIjEnph
VzF3JMOiuRr1nvKjws+rKdMPbsp9++Eh71Pxz7gBum9IpJ7EraYL4HLHw5Axl5vup2h8MDQERxLB
8vtP8BJu4Sv3MUZFg0jCToDhyusXpRlOxdqsxA6oEZCPo2SX+qi/Ky151n3QqsSGhWfgYPHnnyIJ
HypW92wWfLm83KaiGwa93AE9VJ/6prYWDrLAB9JgrQ/Wl/rYfgdEzvcIJMKuoGjD3sWMfu7TfkpA
lchlw0amYE66Tk09/PT+k1Rr572rKGzjNz99xbCQGkO9nYaJ2NFsxgdZDOWhbP7Zo/vtfi72iyEr
YrQyXCnO+2kF7e0ZOj0prR8vL/3tTZHrhC0m2ceBTULnxedRhYXjF/DZcJo1q5XQJT5Kk+Bsn+1i
WgeM3VdG0BibGubJDm18tTq7VeHEUx7gRRBsMtB/rH0yvpYNg7gfZxjZS0NrjxUopEkve5lIX95H
syGvhQdnEUGpsheBWAXgyf9lisNiTZtvMh63nJ0HC/BuagLza+aZyFPDNHySBQXKAONzF3oz84qp
DLZDyveceaMbAbj2DLgB3UAwa2rLriOerc/yco0Bcvmp01Ib87B5+FGH7PIGqtWDdA2uktqI//1W
pssYjmO1xvNG/362NUxafs9Z616E3HSG+8OmQtdxYpCHigEtKBbnFo57C6PPgxEYuwu2qJrEptaZ
hqU1iDrSWW1Z6NzdXLBxFanXIeAuTQgUbC7YsUEFdTkCSqASZLkCJp7ESPZgF5SRhBpVR0Pv8EAv
KHf8ABs/L9fNr1EsneMYGelT5Ff5gzuAKNWtJb7VbmF+Dbl3sfAGsBFR2P3Mb5JKTOqJoINvObHW
R9emn9Xo5R7awXeOFN2oN7Skewp5NMc4rcXJ7dMX3eCd9qlrfkWO9zK2Q/ipc+cKrqb69chljxNS
S7Aayk28KoIgj29hOmOZNFIgsqN3S6ghmJFEubWgDEioQc2+PCQRhgULu2dOGVkiOCECLV9cDScE
o8Il3MVCpWQyOYDWnz/7vI3sw6wjIEPMgjgy4SGQz5IuZzuelkUtos/+bKoW3Uuyp2DG6KBAW7cK
nVgZGXWympfV3Lj5Fi2LLq4NcKVg5cahfIxDgQ0QA0skbGWV4SPhghhcaVUyf8XTyPnMdKd4MTFs
OHCP07pk6rqAA1Xv7BTTnMpk9m+VFd8PAj8nWTbQYzKSvWJZbfoRULEhWg+fApNX0IUYlS5GU0TV
QovwPIE5EDxAzWTZ2fqsLdE+QbOcAp9uR8h+4WA1Fj+Q8RbJLRKf9DnA5H4TlKwjMpXh9CSBRFUj
MaJBMi0fZ6ieW+waOkJwtMZMNqnAFWM9Q96pF00bQYLGmMX4PgeKMzyztlDlYeGK2Lf9Ir0Oh8/U
drCny9lDAcIgawPXHiCjJQwBh0RbGhlvwomj7KmOzPIwhlEJgNqay6xJX2hAAng7rnXghxgbIyqm
lTa19CMx9IWbKAsYEkd5sE013hB6voy/sKvFPh04Nkbhp1Q2kKvR58Y/SxE4O3zpwNNcZeVgG/2j
aCe5JR0HJnvQ8yHMg18eBjt5aaEhLWqtYwZp5FskYT+7vvFWcTt+wnoNeoH83sdTcijw01j3ISJT
jkLvLu5ZlAybxzUQgryWHSzXKGOdE2sWIpLzsq8+FN2jHoybYqY/xwANvnYB2zpbMCREMd3lfNRn
x5A4h1SCI0xwsigqGdOx6nGrpa3C5QqcOJ3Wc8PuhgmU3Brq3BU2920W6XPSav7JJ9PsGY8J/86S
eP5UkGU+p3ZoHcaeL4rc6vCpV74fOoZ3K4naa+202FYtCr8OyAHshx+t1qCOjFr2nNjO/DvDRV1q
6/mz47BRnm1AXRwm7uZkpDdummmFHyNgmGP1/l0IRxv0r2cnO1dafdDU21wv+lU6pWxiZl+t3IFL
NwBzu6T1O8b8xvAjJrVGlIiQo6DV+YIhOjVJfrJEV23iwfJ5CYU4tbWqqyuzOuaG4GOi80RvXhg2
UTo8HXyRwBJcgJbzrgtJ7VuXITzRB3Yrqb4RR8cLMQs7iNX4rG7kROyLN1BJLDStc25QTG5aBi2Y
2TTm0rEw4Ks7PD3kjDoGOlFwmr2whHrtNViaoafsecPKCxMDmIjT4LMUUbj0UTUewrkv7tqevUeL
2D2GgEWfyYJnHlT9xkpJ+IlKmdxYoal/D4y+OwK1UI9W/cnPWkj6ri63KQYv2wJfhWscx09WYslH
DdL9aRrj7jpM56+Jbg3QV6Ch+RO0eHs2nN0cJDNwcl2chNagYs++eXVTrBjAvlRRGC3tLvnCen5o
JDpPk+DbdRwVNYJXi9yoCQ4Ex2K0ZXP/rjlVvzA9Dj0VirDXkjh/qEt23qZkx9ELH8KSbggVSwjo
8muTde2W/AjewYbea1hk7gj3xicISSIJ73cEZtjNFrB7YQLFDosOVQ0qnjxnM0tp8mo+kTQolrDz
sn051HqAwN1TQVxNgcGirDE8yIWVFAxC606HnjGgBRWF+aUtzOIw1FZxqDA3EeDL0BWsvO1XPYZ8
Zg4MNlaee5wGcyxmDp+8Yf8rvCFEGjswqNGzFDGmncgiRhgbQNNfmEUo/QO0GiSBodvjM7ykFm96
d4Fg1HtppzRGEiCz4qdwINoYSeTtRzBsyIZT0CikxtEBHEf29clX3vvLrum629L1sKNI7T5AZu1H
KakWcWMzOe0NydTXaJ/8TM9gFI35pyG1EJ8LwwVooriG7CC8SR5wJs1WidC/236/E0gdmJBYoLkO
eQUmfn0rNg555zipdm3g8QkZzSsgqtvmtGWdmtaiSpkW97nf7cyaFNWxDp+z2MnWHnFea1ORwCqv
Nh5Jfhhves5oZgNRo69KLL60ZZBb8w3LNfoR5R6Mj8xoNSDoMaC01LR9Mjq6v0Ghxv5mu2zfNqal
iDA9G82MTYrNSnDDu4yJCLOayZEfuF6/jT2AQwwjGS2fw8hVmdu/qrDbeY7svtXzHcgU+405yOsu
6nUPSyXqhI7S8gZlawzlbaauyAKU5Cx459jhWJowS/uoUYNq/briV78HhICwVSK06adf/x4vMiPW
AL+nKYyHXgdDzNhTBy95LvP+Ppw45t5vMd50hgHaRlpDbF2px5HZv74gTBOniIASd7KmCMPBPeSA
4jguMWo5alha7t+/3tssKHVBz1FBMljXvEm2LBsKHNtFXMQSHtDilOzzCWpysYLM/dzhxr3O2ph6
EMXK7fnYGaqZ4LMYZ80NfD8NNwK8EAkSkNsRTfAHjZ31pj3h95GlCAtL8d7fNOViTAj4tvtsFxeF
fehlW7xUVs2aGrCN1ItFZFNs59hsYfeQGt0NPno0s5h/nAR6QZQTxTOlTHnwTdgNk0nn2SYCenA+
9c4RnTGugU3agOi3wbqTNfOCjon4LlLZ9tZI47q20d59wpfefkZuCG0m4C9bXzO8O7iTHMDhNOYP
Sk/3dD4VS8T2/nKYkXp/8CwM1cW+6j/Vs6CihGfvOpDKLj6OqIedyumV7Trl1uVo+Lh1I/lKg2U/
1omnEVovIKrBotk4DWzWqPnjxOjAUmnHEF55JXymF7+AvMLBJUApQfcENu5oEdaW9vDRNvAGseAq
ABWma6Hy9UgveL0IsI6QoVtWyc61KZ5dwqNJCHc7lEIBfYabVdYCzXlywwRMPr6/Hsy3z5gSBXaF
isUwlDnT62tPRmbLJh+IQGuHKGSEB0dKC8PgCTc659hWmKCeAg2/ttKeHrJgql804QxrZFFOtCQl
JCbMIWoarHDyHle2qBOUk3bW7Ki/GQZDGfu7DpG27jGmoHE9//r/x6s/wqsNQ7GI3sGrkx/EAT+/
ymihPFV/6F9QtW/+hbiDPRfpDAFNjmv9L1Qd6H/ZaAUCmEuov5GXoxD5N1Tt/4UJLOIMFzKLDpDM
v/DfQS3GX27g6OhTaHRZNJ7zJ1D1Zfg0yBaScxvuGykNiLgug46wZoHwm7fGsWTwibWqjApsIxsH
oADyRUlKYRVPRXWVZuQSUPKWxGQI8u0Y4gZYc3qJLE0EijqB2iNRl+48YUBl53Z6jEwM0BdQ4Vhb
ddmiI/ntSd++xb7Vivlt10Ikzw/2VSQaG4fDtvF6RfltP+Sk3zXHswesoVyOHcq0q0l6OoOoic74
/QtyML+5JFkI6swG13d5mxfHtpbk6Er7Kjq6bnBVdVjjL3PJ2bJNbSiliCBqrd4ZjQ6/cagD5Ny9
LT17F7hsPBsnio1qH3roZxYzdibwsN0QHMXs3PHWLxM46FVJFAcp7Bi5mkY3b+2wrI5pqyyMwXQ4
I4xM2dvUTY2XpTP2MESjoeRZn6Mi8pmjyDRm57krRdXixOtzqQA4Ilo3XqiaDifE4XpwNVAJlzdC
cY2TYr8hGHG6npQFZIPMpGbj5+htLEqhydYwJJ07vI8bHxxj6UUEBKwhe2AvD6iDNWZsY59ax5H5
2YDOgMuq13JvbQNp8eyUG7kDP2M0Ex83Uwf7WFMOmGK6lVnHpzEu+EXBhKExRU88fmmQRJGLWiMc
/2ymCDePZsVE4obEXE/buN7kikeT4XF86Bqstb2oxalWMz1H3s8NZr+alZvjV+Ebo/aEyJQnl7TK
nRZT+bHaNwJ50FI2GX8I+w8unQvlhyr6jF9nppITfJyRky40PU1jRdYBUazwtYabCmc7WaYZVkMp
W/hDP9HzyL7hj8OBoKGqE/cuBmSal3pb85B+WbW7NqOuxxhVjNjZM0EnCC4z3MedxOKxkP4BjjE6
sOM+oZDmtSI1NY0jGYWYls7qlXjq4QTYBfP+VNxEUGsqHifvNG85Szlcx5jc3Wk4P4wLALJxpxih
PjSfxOjWbTOxCHPkDDQYZH97q0qa+RotR4QTd20oLvM4fYYl2d1w+tCbFWkIg2YmDfU5SjvnesIe
+kGTnnEzSJHfWlYWPeOklOwAjm0fX+nSey6jTH4VFiE2EJT4ZOMBhqUcZOcj/lU1fYHr8IRhn+vA
H8My80Ejpri7+2U17UiPz0Y2yk8Yg2m3Oend6BB6h79tSUijMm3GtQyn5NkCNbA18weILe8OGwx7
eJkw3xbf+K9F+iLGgVSbAifk1FXe5VWkrO+Z1/dLOmeMn0z15vNMQwqshQPvFhIYBsmzRxYBT4bF
5aUlizIT1RBuWl0T7ePZG51qnoWgzR4PODGF6W7PBq8O6guxCDH320UyBbM8G8AzvKh3uH9jPmGV
KpPBq3quAkiG2a3BasOqfUx5Ll6gSMG9cq4q48xsPmfzrGkPWu/N9VVnNlpzO43w2jc57cnwZS5o
I78kNsY69yjZITtCMccXUOITO0tVRM5TwbOkp+RZjvpA2RkEEQ+CGRQ2+GjjR6qGkNUjaqSJy/OH
nI0aL66Cl9+sXKkWRddAdMDSC4ofmzl5WkmvodpiIBS7j2Pu9+YpDSGjQB4ysuqHZw3GTYzFARa1
uXJX1vADHndeGDXpU2M0EAgXTo/IxAr9LvvasEMYMbKc2WlOVVGWLvZhGGoRVZFHWM2bGeGeBAro
6aGtPd55pyJc0m62xq9+H9bZT8crTSyy7KnGrLrQpWmeCs6fuYaFAAdwH+LYXcB6rlxd38emBUaA
tQn4vkawODKwGT5KEvk3paUHj47sQ2BcvDBIqB+WRlH1XxDyaWtYtzGekKLFSiSK91YehGj0Qgzi
ioToT8My8EaMvcLZgfy4KtA7rbUEGJ1Wc2MDAJQpc4gpLNlkqr0Qvv7QYoq4tAr9SQPqWXQlZJJs
KrtFEg+jvzMyM/qet6H3c4wsrO6Npjx1uXvVY/k2rbO8Ge/cyoueHEuW64JDakXZZ90zdCufDDsu
NiZOXeHSmwtnoXdeg0X6lC09kdGdmHOWX2Poln8x09bDiK3tNjPWSAsyE0hKb6DUMXQSJ5nPxZUD
wrHuYZ7dsa2LJ8xq40/Szm8HTx/TbVO39qaekKrr1J1bmVTJJyzY8y9DYbfRpulKRAMcYKs8q+dD
rgVEOVjgFGQWlYqYBnqTSKv6zKEjHkunEPEKf5USqwq9+hq7rnq0BWxC33UQibteP94Id7QwV5LF
Kgq99iVpvGaFT4m9M+c02gwwLG+cqPXsVaw75YQUgHJg1ZLLAiBbVFs/ryc15bKqvReP5iZyCOAK
K7HVCZhcNdzjIwQr0Cc0be6+pP+S66nw+pu6s8NPgYjdLZEc2cbRyJ/Fx3H2Sbd03Rst7uojG/aE
R0k57QfNCIhozYb11DbNsoMOu6z7KYU/17qfZSLnv3U9T4+kRmG/gcFL/sFI9gJWoCTyIOIzdVU9
vkXv/bokqqvC8tMc+tPYYWSekUGw1AeVnGFrQMIIU6pjyCrfvV8XXQxJz1dVxrJIs1V24OU81g7n
2IsHJzjgJUechJ2wMYiOvIE/m/uer4PUwKVcNpGb6xfVl4wrt2+DKDzY4OTsqXrDnq1Yqc6o3LHf
v6kLfOB8MTXy5XEaMEMuEwwN1rAWUQQezlaDlWIPnvkBWtIH6/cv9baQBSOB2EotrpP6ejlIr6PA
ExruHQfLnYybUrHSHKKdQQKxq289kLc/vp6BNTDxfQj9kXJfDLUNv2LZ5oVzmMc4fPh1BJUxBrbY
26mpyq88oPevedF68zi5ORVTjd6dl3dZrE9FZHdB09kHOJ9UVx5MTNIuAnpVqNGgqsCC/Ckie0iU
wks/5fh4/we8/UgZBDo8Z51AbtPRL266Ku1aH3NY7f2vRA+IbaOBV/s/uAqJsYGL1zLuARcLMCcG
o8Q+xz3gktEQ3QBZ0fM/TGj+T/dCQ4klmeJdvMFr3M4ya0fjXs7MCzdhggQB9R98JjhOWzgg0O0o
O4TXm0lWMx0WyMUOZgidNmli1tyvbMtzKEknRjl/0NK93b/Y09nDuC2bIOPLRVcmMpwGQnfwjg/d
RwPqKeNZSSnS5+CFJAMo38BzBs37r+3tYscXDsqMwd3isXx5qwFwvz4Lx0R9z+oOK/bJzoUwM6dw
rN+/1H+4RT4OqE3U4ERdX26WHspaLlWY8EMVI7HAs37Gv/BbbisAXHVwo/pq3r/of7o/fJN8iG0O
EN8lTUzCWrdINDMOuQuNpSxgTeS6H29pdHip71/rIjWQkQyiMCRYtm17gee/XWlq7KqznzCtbaGU
pkbhDAvH0/N7IefmpkLQz/BkIidpHKjrmP1N7Y2sUXBuACFtmouKgSUag7/JtCeawJ9L5v+4aon8
g8fyduNFVmJ5ii8Fg8m4pJqVmGaT3YV82yRgCVpsCAk5HTXOS5mC5i3SgLL+g6fzdu1CMmRVKSgS
ntslDhhh32SSIcYn7mvUuqOvIrQ6NJ1/+43BkRmLUH3vaWLc1H1ef4OIOxsrSyVo1q1JlmId9WSt
UiXBVEVfEv/x4cBwAOYkPDWLd3fGMX/jIuk1nhnSZ9UXs0/RrTvpkxExrG9zq0xg9uLv+f4TefNt
QipUqwEoh08UcfjrbaZOWlX0T/NB2mRItGh4UiLFyJzgZKcb//OLgRtZAN0BW83lKQCbI9AjzPsO
Y0QYR1qi/keLRJfj6IIu6f2LvXnV3JnvA9PpuOOwnSk06bdHWWSaIdpQnw5uiAcS5WvHl8VCpEt8
/0LmhfgNKizbpSoe4DNypF9WRjkezaMrvIEKoonbW50erl9qPsGDX0KNuK+jSCVIiB0hY4iHmMFf
LjyrAUtWx2BVjwQOZeAEGoaThNMYSGtmjxH2OZgyAPUilyVX6MdQZzTHA9Or265Eal18sHm8/RjI
FQ6Yy3CuQf68LIWSEjcIr2jbg6kCSwaGRke0PMk20sk0fP+hvVn8rmPwDdiMAoD03gyoEIGanRwR
ODTQiRENnGNdVPSZZo7V0S7HD/HDixoIzJ/90GTpMwSAgHz5lvBUs4y6ceyDW4/2T9c15aGxw+Dh
DIi4XguqU8+586UaR/ODRWZefiK2ImlC1rS4shp6Kf/T3z9GO4fjANUmPRh4XhQkcKakYmHtg0rW
ws5+xGAbOWOGK3HFvPnmHK5VWk2U7MxugsxxzrnT+wIUcc4UXlM3nmoseozkF2edQFO4bYre3Uhu
vW7SSv5NQ+LsAihJTKoz38I0GuPCB9KhOO40DoPt1DWGOPzKwENfMd46wwg01obMj4/4fVMLJrWM
vJUfMYW+dnQV/qAbWXE3gDbcNG6nYViXuLfVZGg4FHsl82XZ4UShexgkXAFL6+Wy9Zw+WMR2I4jQ
tfGR8HIxI8Gc6pkGek4OKPuMJbIfBw+z3ohr/Dn6OiHWdYHgElMSa04VqzonEHNG+Gjkxt9D4xOl
l2qoAJcBaX+AodgBxLdyGvnvnlZDZ3MrIEpYQ0EY71yZ0RWV9cw/nWvCZ87Fp8ywl98EuaprauGi
ZymJx3sBLccCIjMiRW2dmjE4m3uO92Kci/gWohLRxVlUy+6uhf9TrGAUsboroxDZfTXDaCGnrDPq
DRNhsolUdDAJWlV2Dw+B2GXG4DMIb+rMPy3cPe3rpjYUFDXkvGYEbvzBc6Ktg1B7/qS8Xf+HvTNb
jttIs/CrzAvAgcSOW6B2skgWd+oGQVESlsSa2PH080G2u2V5xu6+94XD7g6JxaoCkP9yzndY1RqZ
dT38mvVXQ6CA/AwDdufUuDDBDc5MrkAiMwj3ipngMvSL/EQg5RGisNEsj82U9drDVKW8dCMXTi1f
RzkAmS83W+O2HAe7uxepRu6r5HJJ7uhX8ekR5ApwAAWhdRwG1boAMomQDJe6xCj3Pe7JXmKuoLIc
aCQMd0xdInQjMR4TrG0R56pAUVOpnJkWaMJ22U85PSysZ58pIwKAST2K0iZz0EttLrAyQV59o6WK
s+F7HcDMnqsP2x6jBhLBmJthhsfIGzEIIRV2mavpGzDo6A5TLsrW7yM4O+/5ZcxkEo9WZtjvaZQk
0bbtW3TZv95Wzqra01dvDcGfmfde2umaQGaThyUmkbAF5VRsQqNDWxEqx+YqarzVg0Q6IJ+r0a4z
czNr+8+Ik8dhN6GNvPt1NSO8NdXTXAuJ2KK28yqC7wuRrZNYxXg+qNfMJwy0TOC/H3+u0zNkTJhd
ude2yz4ikHoKDhPnPhlNSI24TYtaY9OQzxYfrAV+zdxlvhGnl7Zs+EWEzuxkV+dGe18uopk+Eatu
aqBAXFvKe6/yp/5sT7l4dLKsJCkF+Nb8lVRVLln04oZ1mUVN4GAyUxuTLCFGt+A8Zg2QVEHCuIJr
xWKbgzLU6kz3hcJcdmypVQfUIMjToYarEkXoNkIe4XZ2guPLtH7OGUrifisXj5EEgrcT+M2JURsT
8s5jQLb0Qzb+euL/syf92z0pp8oPx++fso7OaUtSAgqIOv2Dq2c9jf69KmXpqVMIrqqM1Tvz46qU
ped3M49BxfA7f5D//G0nauq/sAtlnuEDslvDjf6rbCPH+6k2oAJBVCwQWTim6dMz/VS5pS5xCbJu
5bEAWn92Y6y/+Dq5GZeCNtvuMEN2zQq/Y0u3yrDwP1rEooKTq6xqfiK6BwEouwd8+ZV0sLb6gpCE
UK7hsOQIwC6bNUqsWqrFgLmS9stVlJIxti3b2sC+2kEoc7G2r9LnKJgTa5I336ljME84H5sU5oBK
TJ8dH4XhPQshF4wPJj9vHHkMrVbl73Az2EHRiaxZ7nunxK3KrwkwAMp2/W765QJ9GMRWiRb3SORp
JgInsTR8FYQuxr16IBew107elIyC9GRmO1+G2Iyd3ei7mvGsD1Gcbos+nsgNk4lmvyW6j+ZwtYUS
z111Jkd+QNRIPd41BpE9gRt7Y3xDVlDi7So5i/h+jHWHylIWjRWkhDV7OwDKnb7REnbiR2GtfzLG
++y+TkrW5d5pdOpoSAewiOeVzwv6mEWWgJhqeoiIHRGnWKYd4t/Ykpbx52KZ49vBnatthe2X7GF3
boi6iBvvdSFfQtuWRHduOehAUjnLpuN/rWc+fsSsGW5cL9PbUOqxeQACLRC44mQYI+TdKr8wxM33
hSpWjo/HAeLvajV4WTjQY1+pYtw1VlPfNWx1uGBqF9ZMTz6lNhNJNDjz9CRrW77qySwDNy+T0GTh
FnaptL9q5ZTdU7sj/fenZkNygb9LsH0fO8gXbyB5JFz4BDWVq8pj6pfdiVCnA0Vufp8gArwMEwN4
JmyxS1JoAyFvdE5tVR4nf37ELT2oQPP99jP5HtF9AbZgM2GBPcrYwSsxdsUVnXoLyc8qQhax+VM1
4K1uyLnex1PlfzhgpPJARSq7G1jivZOLbINYq2f9xp+9FcGdCe0EGIC/NUPuvqgWNsYIAO3ZNPLH
TKuNNwcgSEz0qfxIUSU9O6SlrNtVawfGh4RCWQz4ysh+VOb4NYpa731BXb716wrE7ZDE3btaWiI6
OMhEMlqBrMerwUrs2xyd7M4cyIxA3BNVB8UReGTt55AS6Yq3yegBQrklsC9j7I5kHGL0tmafLX3V
Prbs9W9Nkl4O0izMK6h80w37suVQECh+QZ8obpD3Z69NmWRvfKP5fpp684q4rPzQlyVMjcXKP2pU
v1EYEWVySpW53DV2N1wT4UVaZIoPP4hqz72fs44jTtNMHivQH8/erMyLvxBpFIzcEod8UpEWED2W
nkqwQbe917fXgzLTF4o3nL6khupn4qrSc5fI5rFHN/mQpg657BLdvAbB8q0iPQNBr9NddXbla9up
d7OTvriLsRNFUtwxKY2ONY6GfbfoMd2A7+1UM9jf7AF9Nq3M/DJlWMVjXzuWsi6gWkRnjL4wOXpy
70efRa4o46MBjXm2AfpHvhnUZCJ/6cuR4kSW+UGnxw5Km2wOIVrwMWnp7siCnwB+Os1nYDf9ld6M
KUGO6GCd0hovWWUD5pLefKhUb14YBs6vPZaJD3QLw4UPJLqdqrp/WdxZrK4GQtfbrttUxZRBL7Oy
fW1lDn6YvpJPdUpZx9fO3aKNzc53Zf0FclO3h7sP+n+KdHM7OdPKulfdHdBMVH0D1SusyiEBLGAb
3xYj8TVgB1HPpYyE1keTAChhOOMruquHzr8xKiN+hZGb70GjNTsYLxQ+2Lv1Mxhk/ex30r/RqsK4
zNPQc1C0M7qRavUS5NNt3vQ18CpuVIbSMXJfCBVgqkeI0SnF/6muQKCwg8D9QVrsuScHDUkpjxpk
8Sg+KHWMxhIPzlzY5Ohg0ATH7cwfbNwnxZv2FOGwbZYdWrwSn6XjbicqtRNnCSPOpjI+ZWwajnlr
M1Oy0vRRqKy9j93OvaHjYy8IHYZ2aJbNU1v2/s1ku8t5wATwXle9zokmxvs8rRpicgiauC7Jf/oC
9CSbQ1oTLBalPZ60uBj2USuGGzwQ5gkSyrrla5rnEevA3WTP0WaGgbY3ST+4cLLVb47fV5+9rnS/
zbQYeeB0LfIKP/4yyilb7fd+EGGkGBFzX81Ta29wB3ehVvF7hr7WakdPyGwM9DYf3mv06Dl6CtQs
wKA0KsPEap4jMtS2lctG1rOLNAptJ5PfSouup/WH5sWLS8fZWlVcfDbj2NuXzRSdexF5V4NHKk8+
LeqY+B5CRYkwHr8/50ludflNZ+k4jryiPUsxd9vea6sTQczI8juq28yS9s2YuwhLhrJ/8XB5YQTx
hzZswZiCgjXH/lLHrXe9aP78VTeJvljNKBzX2Nlish467TFJbOcN6SiPHqlVEMVbMpLXh3aN/nyJ
oi0MlwpWQ2nepHpU8ljC3CY9AieCLLK9vdtV36+JMUW27muof0QCSrxyvXfJUHqnp+Y7e6/qrMWl
/eDFcUtxP5nXI7mBPAZn446WWQ+BZZHZbrfs+0yxX7oeKX+ZrkhY44z/ITvGBkpK8hyquyo2zCfX
64bt5Gr5rmnIKtKcrESWQJvIBMJgSZy2G60yawRAentxASp+dInKyeXo6mXTj4P/IMgq3JXMP3c6
Xcwjzr3ECguttu5k1EAgMMjivuQxYEmGRVU46ua1F6mRr70g8qvRxbmznOnkd4a3pctsvuISMToU
8qN/iLrGPaDkqsM2b2fyteb2rl7y+k7OdXNA82ocJpiVIbQBLRxHwif2EVCNF2oB43Ey/QzVPCb1
b16h9W8FTORdJOtXu8ndrZb5F9OA1sP70zvqDhyBqOvHlIC9LsNUUCvt6JRGi6zKclTEod0sH2mt
CszIsPZORj9tbLKCr2bpgZiIrXZXZNK+i6hNdyLlsO5Be2S70VNutjGbhfpj4iF8Y4Ly2uAAey51
eK8ocayaHFrd2nPelbsB3TP2NRALWircA9En3q0rXMYvupu+UaA5LVtujwJkjg59nUVhjCTWCFyh
hDzaOfFRXNnIAaoaSryypowwQ72ifB1adAqaHO8dgruCcTHHo6PPqBigR3CfMJ7k4vDdLxS+yRb5
qrGXQEzPrA0ppicqVfJCDX18GPQ8ftJllT9ZBjWgFbeLFdog925r2flXi3SoVmI7OoL7JLspRn6I
+q7iBMN9ER0R+qplg4giO2Wd7xOgOYi0p8T0q0PRGHH71cQz2fqoL5ihe3UAou46GoCu0RuqE3nR
DUFPrXm2LEWEbqPEhlhhdLhxM52SksTNmML/dXG8q8xyHmMHt0hvpDdsFATv0joV0hWfAHkbAWj2
PCRqipmSW7DTWsgfmDWXQDOiETZND76jNpd3lYBsdbWLRyYnkr3B2eTI4aBoAYCpunLc66aGqQlD
0ESLcJXmglT3LH7iayFVHi9B6Ld+vzFzihstT0HSpOYZIuybaC2mOkMHhVPKfCOlpwBT5nwwxegD
aMKm45GWETAnKE9x0pAN3Xu7JC7nE3Tw22S2jGdTIVQJvakqQjII1E6wYSUqZ0JDJ3tzs1RzF1RW
waoTnf6SZubbzBB1T4hkDYPL2/ukn91OTiJD0oOYsnD5vWutu0W1Fz2iQHQONX7Bk220+jkp8nQz
xKNFyJvimGuTlAxwF8FF2y0h83SbbOV+DPC0xjcl6jniX7L51tZ5c5mXb9OlK+gTatWFTMTbv5lP
/zzCRahrwLrHWY9i1qM//OMUNYmsOU97Lz1mRUtbp5G8fVKLx1Pahpj2YOll81FTS5Uc2aBSfmiZ
/w/B60/D8VUlbABsB7Tv2SRFrSLjH0e4S1oqZ17q9EhghfpYMgUxJs0T7GG+vP/rl/ppdbG+FAQ4
/lm73z9LEtImzRykmbxUbQDR5B6ZUYLNcfX1r1/nT8ac9YUYwfs0/UihnZ+Jg7KaCbWXbnzs62je
sTq0jk7/nWyddneEi7CgGfxET/nSi/d69c3wVAFIpBEXtbLnSVbf/vWv9OevmIUg+yj8Aatewf2p
9+/1zks6ugxmluVyRjY3781sVbBauc+EXo8T9YF1ku9ZQFL//tr/zI/+bn7Elc1C4v/X2d99LcuW
/Kj3Mn3/wwDp17/4m9betZDGG8BXUMWzeeO//qW19/RfWPegzDe4h9gtCV7ud6298Qv/15owgTMM
r5KNDP/3uRIRF6szhktBsKVcgRo/YWD+CgvDzcod+oNkHQIIqQArsMZgzQD/c73tftgI5oWJeKHW
5wMCRjnjQ6xScpgZe94YsADAkBgZMksCDFSxGzuH8CMDIdmRxEqh75ZGjeAEcl3zQ8SzmOYS7i4t
QAuFhs3/oCGJbkfHma8IvtY3VtpPIlgKQhqCQmtpmMVMj+HkBvpMsxXa1l3gMQRkuK5YqSxZGBUY
1bOC0nqasya5YZass8pYlqfI0Mz1BnCTrfJ1yJpJVTQPscTkdYBwRncrsMC+LxkLBfYWFSbaim0U
dXjNgKnoJ4CvSXlICUn4qgkRf4yLlp4n/s6rPVdZT6q3b13z6F+pBy7kwcBluEX3YcdECWijfQcD
PL8aqLZu0wqr6zC22l5geA0jnejIoGKVt/XGCP2tC0EuZEhCaBAZnYGm4GzlpIxPgV9HkFZz23xi
1W6GQnMlL0FHunbZFC/o/Q/ISuMtnFw/sFJLnCj3irtOM50dgILiwgypust6T90CPOVwJ7e3PNku
uXuZt0ShHBM6XN+gI1FecS5dTKvb2XWIw2J8tWRhaesvPHi6676yXpE3dw+ibUtv7ynm3JAJMoSy
Re/JfUnH94xcydhlvekxgEdPi+k4is4WIvzNbOoEfLO7Otv20N67JDZkW+Iq7BMqYf1bqxHSZxXi
3h3uCj9HCQmVdU9g1p2F+qkiHMMwb4jA7d/WtOcnVZjT7dBmNvQ2Z4s3oAttlteBm3CUmuWUn9AM
Rtd+nZUXW++ss7SMl5Ro6Y2sOORmp58pzuPoAetbs3U0uziMOqVCJbpQyiy7Zxyq31LpuJtossZj
7FR7mcFuLwBvh0kPCSRC+s7kcKiiQ0a1sOudQn7zx/FDRL62q5AsswvocoGEhNl/O03NEUZ3ESy5
T34TREgCtAxr45T2peJqC5kWX1U6nQEudodxYvvKfoCZP13ILmHmFNizx28JASiM+xgvZC/SUz4k
2ivqpPhYUwDe23ldn2cLXaPrtc0mw8ywVWviTG6p5MYcGq4bLltEo85s7PHEIOTGpoXM0iJ+vXZ6
e+sB/7+fx27ltKX0lHsH9kksnlAcTCn9phipvGyxWA52+DGJE++e2EDS2MJZ873+wTCkPT7YWL9t
i5WITMSzIKsu2yLLSK8cpbsXTqsoeZmspejYnSBx3UFL5bSCDjfz+qy/fG82XnyywvUgzwS0VxWZ
CWIAUWn26+SbZXYkCQUVSk7yO+8m08EA7lWlqeFhSFkaPyAm7234jrGWmaBjwVO/Sdmppdwsgyzd
FWsIqmGuHR8ofGtMPNn6NI7fCvzPyG4TSNQbGlYUhyYQPH07YfWAcSjSibfvwQfFi5CVngew1+xI
WZg7z3rDYk34gvtrEgOfkd+zUuq76pR2pUmeeRnJzuRfTiSPmV7ZWhkket9Fj6XsnTnUGzQ/rNDI
m+DGEtOvVcI/J/XfndQo5KhL//+T+ubr8P7lj2f0r3/ltzNaCOsXncwjQqZQz34nrf2ObqME/PFQ
1vUVKu4Ylo0+Q/xwKBNWhYyN85pHLJQ3BGj/xaHMcumPhzLmX3d9GYo+jnhajp/K6qSzyPVVtXl2
o9aFN2nZRPIJDcvAkpOxkEDY2ZCifKIib0RQiWbY6kvcbpEg5PveaJtrEOu98YpvSd5Ubq6Sq2Yi
PpIs92ayN73C0GkO1vDaSYgFXTxzv9TI30J/8AasR11GoolDpsy+H2dx34N+fiuHaLhdUA5MkCtL
jjG5KO6zhqHGLi0seSAingU7AS8clfXc7R1ECFVQJ9kkScRim7vB/j/dWTPHzy6ZWLwcqMGXfoMF
BRAROfXkVc9SfmmYOdymsT0UzJ6L6TYCPIpfjzAVfUP+COsJPEXSPVazssjvFD2ppi30BB1QLWaG
ExrNmS2H3ayZ6KWdbYpintga8QuiookW8ElVA078Ynh1dfGtLL5fMjncNjk9XObm3QY9EglyEYlN
+2xU7mE9sZoQgBLhJuxq2Zh5vSTWzlKo2s+mNJ7wvnbuUrOK0auuOUTCTvt9ERmx6e7pxWS8cxWC
Tn2Dx0aVeihLb7oxsUWUIsRQqx2tVlSghuq4SZj3UveVpYQonGv59NLWuYWpggebDBRtGE8oO42G
6UY2g+VjN8lT5dN+xtRoNZuLOOjxV2K5hbSQRYRxztqO6EcBDMRuUeryYfYwcK7xEg3JJmaD5VYH
vR1FBOkryaNNY7XDeuEACV2YpLATmDIQNrJwoJCeuq7va/2GdISsMxW0nXYYF5BUozG24jWmDTKW
tynN51J96camK4rAxkSUR5d/WpP/LHoaNdpfPfDW1XaFyukPbcmKFvj3XpsUaR8pNdaFdXzwr57E
t38hpQCPLw32vx98+i/QCAR9PjgUWv21Ufm9GyGnWkcg6fIHdA9t4X/VjcCZ+OnB59PcropgBOQm
sMqfxepKOMDEmhiboa1PTQByxRm6wMLBNge1Yw1vely4uALt6j6t5/JmGdmGNB7uurD0+2wr3FR/
yDoy4LfKmORtwuwX6qCG7cl31Z78UfMEQIj2Y0iJCLI9xK607L4FeBw3J3g2O7ka8rG61mNfuEFl
5NdgQOSdW601r+4n+4hI4r0lGbCHcaERRsCUZb+kiTpK7rlz37JBWAA5ali0EJNBy4YlDzzMeUl7
o+pDF3hMyJAmDk3yNABEGURyku1zXzUWlVuqjdOx1z9LuVTvdAPeeZFmxOx68jrGk2i1xsGZdjKa
nNsxmjxUXo6f6+FK4j+u8JWDVIb2MTJ4/ObWxKWalDFH0HfqazwZUQO/vSZCOqn7lTOs7q3WGk+Z
dHVkXUytyMbLjK8UL3qY2TgDIf2agIcwXN7EehlftfWifdCb4PoHqoMwaWnK45w2rwOLYaIWVhNi
4g1PSd11D77fQe8ma099Xt2dr0pjeBL2tjUH7FuzPlhKH2GxVyL9RsAXGHrKJsP2pRuiJlTvDcq1
nqXs+EIHbfBJl/nnPO26g7+k3U6wIfpYCPm8TnV1qy2xfZKqq08qWpYrUt8Gehu33bkkuhkbRe0J
vWruDcWXGstXP/XJi+BT6vlpNKOs+c38ahZuBNqvcHijk58F+Jz7a5Ha5AjberKHQJM/4ttIXmSX
MjtEtWAawUwI3bZg+SU2KLf1OkCxSqZtygV4bJTVn3uLeGjY5boJb1Dgu07oNQGzz6zyx7ZMGKya
DJvxuo7f0szoGYdOq7S5zJGH1VlS3qW4VAOrmd3rWFXLBho+0KO1oavh/V3TCgt2XMUIepstK2HL
TOjjZ/CBhsPGJrY+N9NowQ7GALinGuBPYb48LPWCkgw3eLwBdC9u8Oj5l5jA93D0tC1hQ8Cy52Hj
KGKjc3/4gO4vj7pCBjZmmpZQV/fz3iqT6WpZOqdFgdWVT36VRa9kuMXaKWpIo92S8y2+NKPe9hTD
Y38/QJ2OtsMsxVuHlKQM47LpL6Ivm08K0WHo16N4l8qkKxjmbr5v8fx5B3IiRpIePablqTG3ZOKY
7EmjDkp30EfCpJzRKXJwfn8mmkcnpASBVhy6ilV4HZfep4xM0LO0p1lHdSD9R9qESiPz3Y1Wvnw+
5BtWXRXZZmXxjsTOf0IU81nTx3rj1MqEo+fMX+1azaxBhKjKbeRF5WsW960Ic0V0Il9Wqd4611KI
DNysPpJu263B9ewCOrQ912sM16bu1AVths+KN+V+hqPXQF1S1tZD/wlWCo3IMvTtZrLqdGMlfg/4
rSNipRLuydZb3NVmknl8DiyWq77nsaZMhDakn+n7AQb/vQGha1+lupw2mt9FFkgXpb8ZMoG2Z/FE
HQy9JuasJHmc3VudH+OZjDlpRehM/crs7hWhuHywbpG9gH1rCI8TnTnyRIv6YxST2ET1N9afELBg
57MQdB/gX9GusnBvb61WaR+V7UKta0U2sJubNR4uCyitis0TLDvLGnYasYifoHGNX5s8Gd9mqxRn
k+VSsYVz482Bac8qCv3IbJj1+5HceEZdwDAcI4yzGqhKoddMetp6w5h5vFKOSnFzy4Ze2z1ZlJ4w
40rUMOQwMbZPo2MmeWxWgoHDpBePLBL7favYSqzY+gEsAN5N/MFzGfodoc2NPi1fFry7xXYQBKtV
Zo8MpUoGnPk6OeuTDkGvv7Lyxim70FJjnb4sWpyXh5mFhdRfvVmyRQwShWqqI7NnbrPbaEI+YfiZ
cysyvNOLyNW9QwzkPa1AfMdjcWJVIZcja4Zn2yrL+4Zp4n0v2sggwD6LnkdcasQ8UXgGJXqR0xr1
9ewB+eMhNXJbeaB+7nQ4jHfQKVgcxwXM+FRayKaLNqwG4jozW8U8tjnywqmY05ve8Ptd47kNe7q2
KG4yX+fXdaS2E22e8MGgiOZWR+AWCNU611jzndsFZj8jHnLjA7V00YPlKeeYpXJ8hF3joZ4douSr
uWjzLSzHvth3WlMhep6jG5+QrYeFa/wY88Y/SGeHcDYrew/tg3CLqFk+sTicILU12nKIRT7vMmsm
rF50/bbpCBGUnc3zqE/FckVWt3tMUnbFxZjdAaChN2oM8zaq8tbiISvhqy/RsXIy46ymKq5IZLBW
yltf3cU45vfr5/moqklckxaAasfS3D35UNqtJG7T3BrGaF9yf0m+RB1ggXTSIEapZgIywryJ/Db0
HhdDqnHvz75/HETfPquoIvtD2MOB+8mZA6wCKjBr1y/4iqDlo82d9U2XkQMQ9qbfXEZTZ8TUZiZJ
k0gJyRdLiTRocuu2l0V0Xlx/OrYcjEhkjfEGGP6HXqX+h2hNowrs1m5eSSZNPukMGcmi1Oo9Tg4N
Yv7Ao4bLL+GQtnLTDomFdHfpkMk7kkbHT7XrMvzohPNmVKl3a8wld16yPjSxeBrpfhlHUJpKGUb1
UM7+KzwFPO1D4iX1VdM2vQj10jMSpCmj/5ZqkXxgzt02d45CcHkwXWgQweI4kgS1TDT6teEA+t/X
vij1BugFuQohBz+ffIWl4kE18YaRD6kgZuK4u9p33DDBgB+FWTxeFua/2VWn8rYgIUFLXu3atNN3
w+EWD0En6PZWjYDyoSYQN7s4ZyEmVov7Kgad2p+4ZA0lT+5Qsjt9Jzv8jdp3epFSKz+yYTKe/a53
H0UT1yfgFI9N6c7bwmyKo9u0dej2oO7carp38uWNB+A3Urzes855c/ux/4yJmQrCIv4yaO3+zfW1
7OC4Xn5HPu52tArtmi8HkTeIcvRKXfPNXOyBZXLdSARAjenhOe9TeGvsKi+mPco57MnDbIJa+XH8
6Dm92haLsVwSFvw48+ExFVrwTwv1H7VQq+Xlr1qom6/j/xzei5pdrvr6hz7q17/5+3rne2vElhCP
0w9tlGv8YjNjN9jWrTbV7+Hlv6927F+wemHHXVF7v4UB/NZMWQa7InBcTH1Y8Xh0Wv/NFOnnfSl7
Qn7QarFkKuXpP68xLc2Z0JTSwUOHQcu5OEgMnfj5hw/lP9j/fn8RLEuok3mff7KOdtWg1ZgKSS+R
OCcmt12gTwxuiOyu2/71SzFd+2lRBbSbj8W1Ld3V/2QYrUBTN1lsLodpSKFT5Km8MgyQFODe6TFw
sh0KofDeLMylmS9Xf/Pyf/o4CRLE/ctjWAh2dT+P5IyclfroGMhvyvHRKNwXD43QX7/Ddar3h1Xc
+hK2b7iYVSHPfV/V/bCKU0qbez0SzcEW4+Nkm89M46uwxzUfkHbFVfqvEej/8c3h6/zzy9G546TG
cLYaZNlM/rj5g02KAMlv2wM6V6JMZCEAkvpacZJ2VLB5sJ6s7+BSMFIrxNSssgJ3ng+4pPgOOm2r
KA1cIxYYmcAuH4FzAEUdqsFvQvI/gaW27QpONRoBxqKgBlTUEkcjK8zPRjbu46HtULmtQCjV6cbz
DL1rFSP3BZN59GJJ0/tExUpz0+vz9DxnxN+mTjzGgWm4CvhR4xePDtKfF6K7KjoCFKtRTJao3REe
5Nh4MAZLFYS2IsvoieIN4gJcyspc5Qy3m93QL8sRFdO5z7RhZxbFN8vN76vU+nAW79LRBoaj5RWn
Wp8+xUg7eYmMZZTNzyQtddmwP2v2sllR2CU70zYbv6rEb44ucYk1eRublNSIrWUQ4zdWo3MzTeaq
CHSiE2PBZ5ec8FOWpLD+Wrfm0B7wPmk+FO6WbZrIMmTpTfzYORZR6p4MdX+IQb9Qak9jNJCjlUfb
DFjIuWzJxWLTAzR8Hq9s9OtyOyqtm4lFnWMfjXbWT7sUxNFj4+IgT5hfh4aHL6kGKKVDWRORIAxQ
KefJKl3tJZGDuiVuip/j4ft7rIQcrnKV9gfdJMYrVQobGnb/5CoqGnWuiOUl5o2McOoBLpGioSCr
SBbKxlLQ6PXGbkhz/Zk1IVjKoZlCLUmN/q1P9UbEoT6LaxhG8WOaNDCBUyiuERq5TdI4q6w8Xfkl
MIKvCd5Tl3op1V2h2uvIn803xGXdo9Wb8tBoiTiLyXQORcm1QCGQ7vqunPZlYb4lBFXNQKz7mFWs
OYE7TP2LzgBiD0RSnZdYq+5WerVBP3tGUV43NKG5vmO33bxVjh1DH3dq0LmTne6Vb/VXCOEIzFgS
5y5lwhBFJq7TqHMFEtQYDatMKDztl2mIwdtH66h+vJBn+5SR0oXYMoPgW5DYiMpIgtkZ8Hb3lDrA
n8TeMCkB6W/yw1x01tGu2+ZqZm2IOSu2q9ti5tzgisa3DCwq1i9m1MzvLVq+lSBVXg9xpl11sWMA
9PQTkvw08PJZgVUKVaK7afSGV4ulWXG/IPYOK6IXd1Gd4D7WvOjNk10ZRl7s7+MoGq8mmL3UP/0Y
Ojgk9u2gkxYrKUKISkFjG/VTSBatH5hOPp5QJovrtZDbRSvrvaqqLCwk2XSOm7wzwXrxBVO5uOv0
+5Qu/GAM5ieX71Xz8viBrS1NhssnbabLqbOYkw2RVESxad0mIgds03jwmZwlO2ttU18yBjEbvIBf
QCa1HoMFOQdeFA/HiKZjS0LzZZr7XUfhf8g0VM4VU4X9ArgapajTPGE7cynK21Hb1DDpdwzmzPd2
AH1UJbWzbacdoH3z0bZrPyyFxNRQukN712u1Sempe8e0GM09mZpo34aEiN+kXw3bVr3cRLnsEJtH
9fxUCS+/5oG0oI7yWS0Y9puqmGIYvqcFI/OBEC4OYy09uSYAb59wADCX1Bl4xmsUXl6I8qYtvGM+
GE+yQOJuRIJxCWpAaOoaLTnTx0hq3jmO5NeIcRWdU7t1e8N673XCJdnTD7e11RY+eH3uPR4Jzm06
Z9M13IX8SIKCOlCFyk01LuNrBVsroBpaYScoSOcwd7iBgtX68c3HxvYicNo/MlOyLphPHXR9vghF
XmRtUNm5yVwp6bYOckvuE2f6ws6FXqopyWZsEWAgBn22AagfZh+xcNiovA+FRSA7VAN7m3tQBPrF
ta5JuBwbmqZluC1aTzsgiHLCpnE/XGHSvA5g4TdNZGdHL/Pcx7ydxB6rYsG0l/R2d5jxBiMFWGei
yQFdAczkqbcPNhOYWycVoHW1OP7k2VsYyvM+nxM+/gHEn+DJRVQojgM+pPzRBCIW2rpAC6910niw
Gmfr4P196bArfZoGEP8OieQvbWluED+MaZDVSt30ou52ssi48hgBHRgSAwIHNbjh8PxWkk5NQrMi
QzWO2iPn43gcMpNnxv+yd2ZLbhvbtv2V8wNwoG9ewb4aqkRRpZJfECXJQt8nMgF8/R1JHftako8V
+33viG07bFWRBBOJlWvNOeY35rewbgRwW9PAb4/6/w6GfzUYDnyNw/yrKvrJAnjJ2i9//M9prF6b
L9/V+N9+8M8a3/qNMbBNmAOSLPtbMf9nspf1G706VPTW/2JP/ybg4icASBCo/OfZ4M8qn1/nsna0
4osjw38wJ+aY/lMJx/kCXgjvgfcFNuT7Eq4f8MTVET1RIxibuFiy9l1U2iLfpUSo7HLbe1G1lI/0
cVihU/dSpZ5xMhV2CuB/yHXWTIfSufXbSNbNUzWZz8yNoYt3VY/d1lXgZrQTb7DA+bhIhPcFHXmd
cHnuKpIa7NnClKyGV5CBj4wGH5H6HPBCJFsxeDT6FZ5WWmVhLIf862RO+bnmOm76oMPN3hCJYxoh
TD/PZuxhrvdtZD75NDfiaFCvbEfAW8uBmBoGvoMg+ULj5GuHZBL4U2ce5Ae81d2G7u7XqET+b8lL
MpMBicps7+Kcnpb1yS2WezPlTw2FEc9Z/oq8rN22SNo9UVLjWp/B7b/0y7hvK8hkQ505H5LePeZD
6Mf0rKNdO9LpagxcWsJ5KWX1GmBm35upuphD+aivgEAeteVe/1p08F7HVBR7RwdXOIRn8Kgm0xax
+zV11CVsZn9D4Z+ehir6TNcmOliZe0xTAlp5BJ1WzYc01MiFMc2N6+V3djbZyOfnq58tF9W5L5lT
3qVz9Tr0BSBy7xxkzuDHBBrsXD6QDghpxfLkVnxXiyP2fdQxvXHLu9UFrz6LrI4bG3uo3XKh7Ax9
PxwQPDy2me3yktScydCgIXIrdrc8TQh+r5MFLcpcQBUKpDIb/VodKSk7jAFPajSfhK0OgCXvb0Ef
hjTvu4DOuiyzr07FH/Os/LEs53vkhN4xbCMSbHGS6znF85qQPVIJv6JSdoxtOfJCMg8LVITu+jDg
JmqX9XlwyaHJvPlam952Xhq1aehsbaGWv5L7GO2Aq34O2/Ve4v9G2TPkjMWDF3JxP4W98yaigtz4
+K4X5mwgRIcjSojrih0ozzvBQnWOjBQz4KohyRaCh++E9dVvl2ynFN8niCbnLkKYv5tXAeoaLk/c
jeZzk1qfI0eJuJ7p+Iu0urMCee2H6erO1dfaxHRk+kwApnq+Ogm6+TLHJESGEI1438g2MCnyze26
W41/Bj710vZNQb62d+7gUe2F/jndwctmhgLK8V8wVy5HH0Ql8ZTzubMNKIgJwkuOGwshr0QpAGtr
t9UMb3HpXUTptLOPvU5iwOMiT2Pth6dZGjyWs6Xa9SCf6NF2CwYWhvp11o8b26icz4Jsh0UO/oMV
lkSF4IHIe3c7wJkvtlHdO1u8vOo1CVrKlbSzK40a7ptn0H7P9WwgG1vdMSLxxAb3mSVnWuK/M6SQ
xNhVuzlDB7WSYt2JZdj17pwBhvB9XIb5PKR3YSvI7wv6c2VkTw3G5Z0y3OfW4JgwTp63k5P3OjfL
8LkBn8pdWWQ7rK1xGCxF3K2Rv69zUlzspU2eLOFRRzUs/7WwP7d0CeKxr5nNSXPjz7a1dwICM3gX
SOToY6NjQaA62274hvbDdJhtFt1SBi+B4dMo79UpkcNXQw33JAh8k1h/l9X498TEn8/9+swfoulA
1uv9xIBH1+5OyCvao6sDyRxMddTg8zn3+seVjKFvLb//89W8n54ZzPd5oBFOjLM9/LHLgDpwanyy
ro8pt/qW6hYPnJPFvsOG/reH6T+0GH4Y5pO0RgOKhg0vBjYccuH3TycVBLNTJF0LrqV8jfSRSW/H
haWWjTPGY3vin8z9v7/mT10i/ZohczIHirn++/evmTpNlIUjRrNFeNnOG+W1nbmxDcc9Kp1doz9v
VYG6HNkA//2lnR9UW98+bwTCCZ0+7NYfUXFdmaq1WMLmONKK2BZtHT4tpFDr7eK+aIvySLjSZ0XS
yr5UUt4VOJMQSTfal4ZFkv5c2qz3U6ohb4QnRToEraAHbIfqXvls34BAug2jhbhvi8fGH/Y1hOm5
Tp9NL2M+NrvnCb0Q5jkCeVBIdB9TaH0bN2R7+PdP+g9LiMmYaXsWAQ0e7o/vL7Jd5VHd2m5zzGyo
sq35RN7cU70O/S+uqPdPV9S1aIaBTwBQ/CM8FIZ1OPMfWatRBewSPtZi5e7ORLWOyjIqtmNYkppC
ul0lFxA/Zg0dlmeou6Zfe8m+rEuVoqSAsOz5nlziBBTAdAWZema+fECoIGKvy8koTuGp9rM9v6Se
vRzq1CaCPV/y+4l596Up5+dZ53xhqHLvRB7WKO2EJjLlX5Mc22RTksSBQqM9wC3+mrTrc5hO+1Ug
QSUT7Zgt3jHLmhzByEo+Vjffl1gPN/a0PmH+B4Rr87s5FP4+eAwBAuuX0SL/sMNgadHNS+wjP8ME
YSEhLjGc5rgqjPGUEzM7G1I5iNPKOf774qDC/qGLGSHc0RBP3Rz2fiTYDfYC/BFL39ErJeqS/K5u
f7Vh3u6k7zulkO4tG5wff8Veod/D3zqldIow4ppmc2wj2e3HfLY36PrwH9mf89VZDgIbTGlDuTfs
s0qibBc01Z0xJx/wHn8KmR3Fdg10IKwK5whyhYdsxO7ULTXjo/QrSVHOLgCqfMQduBL5REbUZK7j
Q5X7Oxl270OU90Afw/SETZyDskfdAruOTl7Ud3t7IA6F8Z59QJgoYtPOvwIALpn4l49yLmmvpgv5
WwUFqoW22aPtSuRNvpGmuLSNjQnRWX/FAP2HO5bvImIWwD7M1MH+/oI1dkcvZKmbo1VxUJDYqDa5
QG5oGyWfOeMK5JRb22oJz7WH1jsZBzNGzf5GFKzlpMTC7zfTXiUrcVi+1eKdMF9U0TnbELNkXEr/
nEyBvyFP5pxhGdkCMDI2AMvbbVAsz6atPq+jGUMxeTc7VIdob+iaGjNiIfN5oRCLuyTrDngFD3Rq
LqnnT3ExsD7djo1v9GFbRwYK0johU8/21ueoIxnr3xfuP9wkPDP0/zDWcHr74RqptEf6qWRzJGpv
S4kzk7rG23GxfiRd+otvhKnBz/eJHvGwrVkWkuHwh020d53Fsd2pOQ722NCwGAm/TIq7hCdVZPH9
kDlfMjHmgCRttqmioAJMq0e/pACcYJHGbUO/PK9lv4swgjARGQV+uPDTWNJQleGbKmLwn0VU+3PT
OlunGz/XxXqZK9w4gX4Ys8xSp3zF3U+ViqyiWDEmT/QL55aUw1zspCjCveArvR0v0Y84W/iUSHQY
qfqG4Cc6UE9dMom4WkVGrBiQKn0IShpiRJUo2zvC+q654CAZYgmiP8VRz1vVdYB1Bz4/iokwuwJX
f4JSfofnk4zCYNrm2omk/8Go+TeJ1AuymySKL/LK9G00zh7qVHX1U32A8EqD+4kowKqnWjKT4nHu
aXcFHX96wFDQFx63mEj6BxARnwfoDGrSaKYqf8wdwgmjmVKcfJCXIpMX5bj+xmk9NHn1Hb3au1uc
6QC1PBaiuuNQjKyXJ0ueShYmd4evxGNleb9nI/m4peWd5Si3WKwXYNuKcRSgWkWP8R5//bkS7os9
EAr4i5X7D7c3tQ6zI0TorKgfZZOQ+Ise0Xp9HIPlczPKy2jy3JMcsxLi1ba6/rodtVsREb4aUend
7vkmE/tFjSruC34MpwOqgAbFVhltQ9geAYbsFOaXHTY7iFnLsdIRahJWH7mAbr6juZd+JlAlemRi
nYEk47kIco2YKfbyzRpgITPYYwqxPEuHcsscnG7jm4RZz6ko4yqksk45GPI8zJyWLySlzA6K6Sok
O+hgazESR9Joqh7lNF1cb8oPbeXPu3xgKNSr9b7O1LVIakgmsPYQvS2fQfF2+6ETl4DTwbHM/bPk
IcIhc7o6EMl0NS+CP5+v/+2w/arDBp/4l2P0uz+G8Y/lu/7atx/7s7/m/MZ26zPdxYjoRXB6/5Ij
Bx5zdEYGAQpjdMe0y/5qsFm/IXQPQEjqgWmAe+P/a5LD37BUctzgv3DCMf8zMwaz9x82am4qsJ/6
OME9xonph43a7olacSZvOEbSgFLRDI7YYTseyntibEgnNrH4v0u9EayVmWfTSeaNeJt1hqyxlFlA
QIZBVnUMrgCmQjKRojaBp2LVp5SdhCXSfBvNg0ZkECza08RHa0SCrIUXHz1vcp3txnuhsf5aIfJM
+VVXSQccB1S7vh2H6IrUk8yfhpF73PpVMupcCaSSTCgfJ5wjFMFFaF1GHwCG6IT5EpFlQeFn5Pal
aVR5Nw4S+gixx9/c6coPjJ3rBfOZMLlxaxmWdUmIHN7VZIR8He0B01bXOtxDkpL/RMQIaj8ILvC7
JOkuqxojworHIr5dqBs+egiyT3z/9LbIcYPUY8nhRGtvxWVIedduino6rWXhbgIHOgxqGoVi124g
OcZ+HdXRB1msfbppqtB8CWpIZH4no41nR5CQEOsdkQ0OJ2kQEbla4MbipoAjMeYiIrsF9R42vWjw
6AvmNgPFEQnBUIRMmUknNj5OkwNXRJB8EhOeaT0M4RiZB+VZ1fNSVgEh2+lkvQyk2OdxOQNBYS6T
zW/CrjK+rpmKNrPTU2xmc/bFYBxB8yYMD7f3N+p3xcoelpiA9uFkV4Ivo6lXuQl8JHx7c5iaA/JA
SQ5otzKh5SKjfxQ7YpUm2GQitxkMoTzN4kmUpXoA0phlRKZY5Xr0R1pX+8wjoebgrHqgV+BsoSdC
tb267UkOLnMoUUiGEXlqv3Q0uPy91S2heWCpoNgQNWsh7Mq7YhrHLa9OP2ocvRzJqOe9I/eneh6I
LnqXoXp96btsfAgbJ7oWqwTGwAPO3zLqde5QU6b39EyzD8Wi6YcEJ90jCsl1iVsiyxLMx2XLhyxW
z9h5K9XOAdQTjCyvFyr2I+Fj8OsQWDVqOYT0jg5VZTtfle8A2kyGum4J3yAXYJva6Az3UWGK7FxW
Lb+LR0O391vCMzkAYGhCKSeHNiCsFHnoJamj5TFfVcnzHIfqKszksfbJEiNRTIUHSz8Mhypznomv
Kw91CF4TFVmG7XUWeR0eSssc3wlssZ6opofaMz9g2lmISZU99tliWg0CSogwqdNkFSCKfX+fa88t
rotuA2sBeMXNkgudYXiD/6V9GrVjd9TeXbUsEK+0n3dKm4jjKR7fWrt918AXO5v+5x1kIMzAJayg
jdIO4RmHRuzVCxAUErfGWGkvsatdxY0Nph5aKl7jRruO7VZgQKYQAg2rXcl954yPKA7RroZOed9o
97LQPmaZSYBGZqDtzYgysTqH2vVcAfuctmrGCy1Rqj8m2h+9DEXxRyMIrFr46lftom5uhuriZq5e
bkZrk595XW/2a6PQVuxUu7L7SBu0lbSy3ZRJbNtG2azvZw/f5apd3ZIxPFT9riWDyVsOdh8QrQy3
qhXxkHYmSDzcmR0+aeFu7awhs3ZqPItb2VMWHH5lbqX2mCt6TW8zknQ+RHx+By4o5qVTV7fBuPXX
dLibgPSgMPE1UVQx645rjTmNzX6iNM2CFgxv0w2bobKzK/G35oqOBaKfPdTFPbUwZ3MGGdQxhe2T
h+1344Yo8vmQmWmzUUtNQ97sd5R3Nn6LPji3y2RcIZyw+WPpXveRmguHl6gEAshwHXCRlWgTGxo+
HJTWt4ga2ZVGWj0fbzsLh9zkazTXdKxa7lBi1CxcGfou6nw2rRkR8fOgqH58A78Gx4QWShjIRloR
rd8c5pTtmQBc2+V2UPYFYSovBMdo3sL34Z0wwlkflakkXVFlRM2Zx/ZyHgcIGNu2XUnqmrBzDziG
vx1+/lsu/bpc8jkG/t8DSa06/Ejl8EOxpH/oz2KJiSNGrhDF1l8zxz+HkZAh8Gi5GEZ9cji+y27E
n4p0Drg83AgnJLHmr2rJNX9zCebxOPSiBbtVX//BSPKng8iNnQKOBgEVHe0fm8uW9HtpmimPH2i6
OS7H1HvjoJA/rxVnwL9dmn9oL/90Xue1wkh3tJjBQkbV7ee/NYEomjAfhVZzCsDqnle5kA3AJve8
cAUegDv+is7+UzvbY5KLvRejiIsz98c6kGehHRCYxevVOrpOmR1SiYK78Cxm0is4YMIPc+bQuiqd
kffvH/bHIvSWFMP+TxGKhpjB8vcftjfMkWoMIcrK+fVLXdUjhxpLhg+Ltc4XhkLRMyHtv/rI/3CJ
Pa4WR158yLTzfmiJiFEUgwoDsJe1NT+VKDy+cCyGrh5pHnX6HxPwmZdbLFJejtXLhOJHlWVhGnMH
XyRCp5G094GmcC5Ub7s6dMhOpBPw8d8vqz6tfN+tDLyb2BI9Lhf3p07iMloYp5NZHqeWpkE8+Qns
73XtTahdyiXsYcFucA4rMkYDLEsXeJTNc9MRbLDJ/HJt4jQYg4tYbOZRg/QmGYPlHB8Q/Mwvix3+
YhV4wT+8X9pF3PtINzk16WPP3xd9A7sqLWoxgWshU/FqkFWf3I9pheUjbTXSs08tdccTeamQpQvP
unIPLhcdpHdkyOv7d/kYOicYW95r6oyDH2d+xVrCZ0Kugc7XmPOMcHlp2qQDgma1zrVtch36Uod+
4C2nn2QMOZGdi03mWOfN1tkYAnJDJnhr952xzBdLcNROcrQ68TrI1vsU8oRfMJKts9yFZW8X9wO8
hCefXcLf5oTTR8fClMYHclgiou4HnrinISl6B0LZuBC9TFZcZll/sEpnSHWMTosZfl4k3beMA9VD
wwiT44sHK0JyzCQmRW8Ew1Jzn84SiL8BwfIpKvshJOOv7z5OhQ3seDCd0zcK/ixl9zEksO/JxFpL
S6hfb2mFRQSjZvBew8GcL9+g7bVMiHbMxHwxQNBePcH0P19z75UYaxuh2BLNHxn8Qmb24Vkw50oA
bkzuwCel7kYIS58OgWGTJ892URIeMIWKcJmJ63gjtieDa10nYvIua9hHz6onPNVHzH3JU4bQPThY
Zw/TGHp6NBsgMkaZzJdvazVDH02qJBKq6TEv5/FLVWjuBu3g7qO9yG48jIowvY0xLGXGUDvJ61NJ
PiycDh9R2rQToO0+ZAzVn8OO/XQryimYd/Xisk6wULiv7RiSCJB23Px9HT1EyxA9d2jAUAM2ue40
lrThXDSU9wOWn4pZRzs/ccSBjS99m0vK3d19/BY0mbYcDhHh3tJKM8s5TVlBUKPq9GdVblTFIafs
4+36u7PAxjKF7i4rg2DLrCQbN30TmefbnxEJPsKaaAX2jTU7GnzWt1kg5FalUbSf+pEFnOnbwycJ
rzuOY5Ek9wBgzW4jRzVty34OowvpH9bAIRnJzRQLDpvFWSBC7bw4rEt7fgcpzhzSOGnnRO6rAvJv
giGLSVSVW+ZJWSIgbxhPMEj+cRS5cVhM5rrbPgUVf+m6xqvirEVTGDcZUJAHe42Wj0jq1Re5GL3E
aTWu+ZOCU6dw/MsFwSUhAoeRiheEHeTB2AhJGoBvQwHtSY/rPF47J8n0pAr/chMt+wiuaJ/18wlJ
twsLADiKF2oxpVRHJLMz2tAWMQk02luqD1+7sZxdr/RJpMisl9G0+y1qUJ/B+Gy9MfxMXBTCgDQW
tDp+F24ZuayvkSNJGuXzvQwMeQQFlVLhmjAbY7Ndz+EwpV/6kW2Ts1Zw1+SZf+7MJtKDdnd5sBpV
w0+ddaQ7SYn5oelW8SVipkPMmzGl+ZbFHQGQFnMDZl+OnI6CIHl2mlE0tCPc9yJLDdLu+9fGCopz
gfzYPfZ4qcgiDnQ86HCLkFpKb/ySkXwsY/bl+cJjjrVsEzSaH30j4SmtW7Mg/Ajr4yj4XC8ZQlGA
4IiWPCnnyy2KTpPGz51rdR+XEQFDLEv1Ordh+lx4Phtma5fwo83iQ4HRdN3cQoMTcySbLCD/NOwi
MwMVmzRbHqMtYnViXXMIuqCu3HRPpGToQXZczejDOnbW7/VgGOtpzdwpPDn1sDpEf3aIUZ3B0h13
23E+ran0/N3QcCaAHfWgjC59GsYiO6H4ugZZ1j9XYnhd6lnv/rn1jPgTjg+k5TP6UPZ5r4MqhBPP
/n0yEoS9GDDhNkcqeIekuAy2pIiePAcV0NZRvbWJMiu4h3Q0hPuIU+abebJnBpsAGOss7LbtPMKG
lLRhtzj1elyUletJ1PFJc0ZJ7n6qLIc/3/HEGt57DIaST1GoclJ++i5p92tI+kaMG3uCIzmWxgMg
i4lLVyddvHJAfVmCEL+v28ACzRxzW/CRDoHVcSZb7GT8yGifWqQTXvjgKFCopSX5WvuIVFymIS6b
hVulAynR4wI/pQjPxrzwWKhxMmyNyh+/kHwZgUrRUUilv/Kw4CQ4X8bUDLfpbOilxOmcxkPWWmcH
PC0h0L7Nnl5g+nuWCO0OvqDfPSq+mk1VReyDNTlZaxzohL0c9HNK30+nC85OGj34FbNm2hgl+/0g
CePLJHRlSUwomSzgZeBZMTUrwpZXLniYYMaHX/lEwjL3kqfQyAYLz/EWNdzBSVb3deXUPW1uW2CA
BHkAjZbyKWBxE08mVBOis+uU+6CmiQ5j5ZHGOwhj/NI4qHnoqgysCBst1CuTr/lpzD326fqW/LH0
LSkXdKwCKgbYM4h8bm/rWzRJnxVUEomhs28C7JX3fUU0E1L/+UlIat86RJdlrRXETlozPhGr01K7
86Plp4TTmEPUflQ2LaU3tqdDoPK647MqqUNYGs7PwcXtuwoEbecjBcfdk6W6FaJCUwbBJp1dIhPL
seg3ZCIs74iT8j76mcXGugy44VU3zPTqqqnQKblWelUBOFD2TWJr3dUJR/bFwHpXtYZ5102Z8VUM
fXTIJgWPjfdMlZMbxEHbMxZRRsQDT/I+EtbVGQgfjFO6GuV+CFzSStI511e0BwfOFGrhsT51IRRy
DAqieZfob7QoHL6mW0ZRNfI1GlbPqUHYqzmYWEY6I0f8jOjy2TIW13O5TpSW73wnN6Z3cB40dyv/
RuFCwR0hriq7aNWIqrRf8v1S5gbsriKkWk4Ps6Z6IU2ZL1DRvV1+g34lpB9vBbH0ZKzDBKtveLDA
hjBX3phhtZCbXHPE+D9OBc0Wq4q1w9WR9RcYbtmp1Ayy2YjyO0MgB5OaUOZqVhkuBFIYNL+smtRN
xO1vG004M0GducuYbBgpvU1DtnRSm6a9ZaaovTQjbZihpbWam5Zqglpzg6lRhgxxQYeFZCYqEqF5
a8TsePtQM9iiG45N9GiWuAPVhl3hawPjwqiWN9EMwo11TWEwgXWLRGe+oVEmtxLmmz8u9REReL+j
Nk7ezRoNV2hIHJ0ntZtdF8GXcB8h8Tdv+bZ5Lmu8HE++GpeGRs4ZDPZDKHRoUB6n0h1jh0v1xtSY
OkJiJjT9oOtaSS7HxoFnx0GtP1QacefLJwfiHZVfs8O3bn71bji8b33KGjM4jtsmUG4SHo1i/cPr
fSBu7sQtvMdup7JtPZlVS6FtSIxRPIHHeIGPzg6SaUMIzyt2QwHTaOptoM0OORKPY1mxSOuM3Sb3
B1bkKkkwIA28IoRtKVVBM5ay+xdHcX3q+F6PgUIHXguNBZqQPznXAAgXEU+87th5t6JfzqRHDbrw
/ffj2k+nH7LrdCIm8ipIWxzcvj/9kFolpqIVxIHg5wX8gBDr2sMcqBhAkFrpI1fN7m7b4b+/7k9H
f15XD5R80spcl5Pi96/LkbxyinbujnNR+a/CILi8HmeCy1WQsX8RGL5cfD/TOShSV7n//uo/a9pQ
0jHK8rnBeRPMs74784EPoHti+e1RkTlgx0CI7Wuod1140ez2IkV5FpvdwLFEV95oGNncb2/hvx27
X3bsABv97dv6yUJw5mGb/c/mdWirvHn9vm93+9E/+3bebxyzfESBvjYGQ136a8gZur853DauaVpY
MdG5sfr+1yzs+L8xLqIDgzzEsfkxfup/bQSO8xt/1GJhONE3N8F/YiXAQPvDLQz3jiIlgjUHoxYr
gZbi/a2bFpRzX+OyL47gxnVtEOkYlnVkJL+15RDNOyE7s41DM8gIs7eX1D1REEYhnizaxBtb+cTG
Maapy13rtWl/NKrWUkPc0TAyY5NDwxdwl/SrEmKrIWVbZ1xD7km4E0t6sXHaVXS1GZ5abG2qgHvG
I5whY71G1EXQjT42+uzZmSs3nCzIdYqxF4YPVobd6VufAsFks2mb1PcRyMB2O9jQYYcdhaX+kVv+
W1nky5PdU+4z6+OFFdMFrPVjOF/S2eMQkFvzZShs55SUOuoPrV5AKpvdIGVpvaEN73y04F/G0LSu
VaPbC6S6GxtiR+g/dO6CQLGa2QbKSe+DXaQPzradEltpOdaVaTWllo2MsW2N6ejIzHm/Kiq8xuGg
OzompaVfj9Y5tZFVxLClk+fC16YA4ATdGAeU8CMghXX8UgzI1+PGBfhPWil3fqJbVrMz8Mdue2HN
SfN1SXXJMqW8Ac9SvFtV8Wqmk9rIJgDmbibHz5CyRTOf2tVxm2HpkIRYmHz26FYvTsp0zr6b1/cN
kepnp6TCgmdvxYPK58ciyeXJaUkDbHTZzsNSX09E6roSnmt6Hqxr/s23L7Qy4fNuIbJQXU36G75V
jHyl4/iCdH2Zqd0S2g4z2X71lsCMMn9Lh4uP0C4FvwW0P38NRwS8GyLtuC6AiKjAsluynlpcw9sE
RsCZEugcGI5Ou+Y+MCsjHq6qV8Z7gOq+Zsmk90vZ0Cqu1EWso7dfSAdyN1VCU4YBZfE2kPDBSdbo
EbFZtX1tOAN9vJ0FW69moZczfoo9JQC/aU1s/sqDgPeW6UUkTDCHGb4v7NFCshrsYeSbjRwROLvb
EZHm/uQ+VkHAAxrsEIvPsKl9E3QvHaqzTnwJ3AhmjSk665ypnpsQFghfcEsDGqRElFK4l0VHfd0U
xABsyogp045WG+vN4rZ8aOFouMegSJyTUUiK7kU5vO98nahVa+hhdDtSwhU5jLNiEmsihZEqKmX2
DPKXURvrhE4WnTJd1IeOoGfoEYYSWiO/TPRmzonFjnYQbzhESxnhCeGQPJDM8HxbwrcaeilHHHj6
Zi/0Ik18jtXKmbgkSue13hJvQVygpM1I/tuTQRwRyaTPWYIkPWfTVaFukOnG4rcn/u2WYOjLwSvX
9fatBupNNo7cyvuPa8AxpPc6wvb8ybeuLqipZ0O3FuOOQzIz8h69VzUE3JxYPLBi4IM+VJmnJE7j
mo9jkuuYjzNfaH9rYAFXYIEhncXZU0quz609dzv6LRiB7Jg+rXMKsjZ6UG0VPay9z1co8oXf0HYW
BLWK1JtwMwVj5jwVt+RQA541+2m6RluT0NsjaYomkWP6KNrPBgfvDNLn3JZcBgdXhNqv4zJlO2SV
3GG0RnlDHGPmS223Krss49w9AlOLdvnScy5cuJfLiO05bEqDzrlV8XtcHNUnyDbhthBsGSaYgavw
uokryLns0rHQwa+R3PSxNJMeAeKYYuTK7OtttuKXZDiAxqLJ8W4kJtelnmaLdEAdP8xlyYoyIlg4
2wqq7TUx17W7S9uAg5DT1FV2VydFfgDhmx8mfFnrRiq+pSrX0co5Qe47i+RtB8uDywIn/JWvdRgr
79WERoOFpLGo8ZDKXgtktmTHDDVd4ZrYJ+JGRkYDLaHMHxUaGp+Utd4656RrXWtGNAPGZ/wrOxnp
WjGwqna5cwtdE9sYML+kZUubJvNY3UDaUYex9gbCMop7NKfDcbI0Rum25l3b5YdMwWfe2CS+OHyb
PtFbuSQoF7ENn9PU255UVi/eSnL6ZnJrRvY3zoHhFoWBXo/RQgJm14fRMyFbfJHftrRitCjoOfOx
lLyE1tmpgOwM0xDewLDrUN88uT53V1WV+HsRUyamQ915u+NqGbrPqhEzmu7eG7L9bWdt24zTusrC
/tnKnaZ5VvjLyg+e0mHJlat3KUuq/OBmwnuNKg7qxdTXb60MpxlJQ1/guUWnoev0w6A39cOZUD3C
cTgYn9XqsZFV1A90HRCtWHjqyIHjHL9ky5HtB8/b1konSog4bUEIbPx2je5rWnfYzYKErhSMoKh6
uxYVkMEcfc2G0Jf0mUcp6dqCQ9ud25jcNaXuhxPWC542Y4uh96lsr9g4/eB/aZv6uU2t4Q4W7WSq
eAnVTB3iDFdKX8LV9INo9Jvqmi9pd88zJnyymsBMuHelQ6QYAoTessSZyVB7P05VupFhmr3Pg54O
LcHCv/fC3hl22wNIjbzNIIKNGZDMhgq8tmpDHYVYTmM2dfdBEeGXfoI6126AHX6AZLfvsOzvDeRO
T50r46IOLomNH/TDQvfH4DkBXDA5gZCr2VUL7nDXR01Bx9nedkwUt7Zvr80mYHSTkjjnFoio7fpo
gSjK4tztwg1uPmdfNraMYjKP9yC/1J1XZGW5MQK1yBjdVLbsF3+pgmPEshw26ThBD7SDLLoXjru+
CWcR3I1FxGMun3vNtkJ/XSvrvWtJgpZMv3mTr2V4F9gJq9fixOtnYYuntOg423cz45UymO6HWZqP
TKEgR46GN79Wblu8X4L6PbmtffVQ9aP7Fj440nExqhBPxhBxlHfkV2j+0acsRHkyKiJ8VhbZrveC
fBsiLdkvRhEdTdnL7TKLmslfN2cb1wXjOZEs/BgOWbE8cr38L4UIm/06qYTneG7u0ly9jyJSmcoc
1GeQqN+ZjGy8vAg+pf28XDJvoX9c9fbeKQMEeMIb3o5kZ1D+NP7Om+v5czHZVwMkILFI4/gY5tn6
lrhGb9MGU71vF8M9JJGEmxFhQkn78dpHE5SRwacy2o113z6Su8sWRZj1xlNZt0upG+6merDuGGoa
Ry9qx1MZTe5D6xBaxUVrEBD1SDl89Ftz34c7I8JnWbBjwbWpyycXNhtu1ztjLa03PASAirmy2afM
zU4Vrrq3aetsnAZnh22MwyHUTwhn6SRBQxEzwpIvbMwX4+MIPGeLRz16XAvv7ZTX9pZERvNSooR7
aJdKvLdn23hYapy/jBkCfk5Ru34SskLZm2BQuaMd35OfI9qXQgfd0OiEocr6pgNuD7QwAuUYZ9Pv
zQ1P3oCML3c/BZ7utZT1SeGZesVrQB9Jd/LwE9P3HIZxb+AVaQEmKuTgq5gOZlJmG48Z4YbNP92u
4F0OSZqJk2y8Lx0BwjubREza4maldyvrtBSD85oMJjRXMNHzCxXxjup6oBLMzWa7lGa5E5BurknP
jsLOP2CMbi1GKLkdAD2enUOdAf8YbZAHnqos9ZBNRmDFnTMV0cRGwlG73wrPvEhVVhYRT/+PvTPr
ktrItvAvkpeG0PQq5VzzQBXwogUUaA7NUoR+/f2Ezb2G7rav3/uh22vZFCSZKenEPnt/u+oBUPod
5qLHPLHUFFlFLaqTvw5z+sbNPz1kBXsUlqntLqFbraWrKgGb06ROchy9zODG1OfeKaAk8cUACxDw
2EtsL8pp+t71mJepvuj2vtc3kH65LnJnXF5a2N7nlY5R4tG6PIDcXHFTbfuFws8Pnl2Z75ZUEV1g
rdAI45IDwAFZWGJ1D7/gAEmvWdndYvgaXg3Akld1HxAmkGikTANP9WTjBlwGryf/GibjpewQGF8H
r53Mc13i0rsYnbXa04m7VnhwQmKKC7tRg8kp5eAGZXoMF6ZZ+D9kWvIm+JB0FTf1pCiWVnP71tQ7
Yk1lq3H0Czps3diuhGFG6QBlEyusa07OhyCreeraU0HpYZAHDtjsJXFrwJ49/x5KCOqs6dYsP+fe
RuZ3J2bQrM+YtuQyMIh4s+DZlCMf64u5WSO0vVjP6LlVXHcLY3m47Uz/dOL/N0aUX9Uhjs4uB3ub
A7Ttc4z+xZsBewfNbcyLU9KElGbXDe7Y11Ws0/BeaLwEB1GHTCMNC0AMkUvJw/evX8D3aMqf9Tde
QQBNjH9shGZiIz8f3peMSM5qj+nJVfgDWAUOaK5TaCX21qmRpQybSXvMnTxLCXcnq8RBNiS3qUTW
DszJuoXNw1T516/q37wtuGRwAjG2g5j61TwinSmhdUWkJ2kw+tFZqFI2lQ0z6UbxiHG3MvlM9cpw
ZMxp+3fOjk0V++U94Y/3tv8xggOV/vk9kdovKRsE2O7qiqMQJEINzmMAFl3wgRDJA1LoLIHzXPqJ
cba28VsSAsHpx/LBvhOexh4XmRR7Z6dxO0G3XSqLb9/X+Yt0uNH+9dv1bz5E7B4WMipaH5vmX9+v
OUxzw4GGc5LJjKWabe1Efscjgx1BUwAUK9ta7j01dJ/A7evHbkSr6DLO8nmj+scaQv3fvKJf45fU
0DIDCQfRE1gdj+Gf30LDBcQ5MTfgl8YuHn13IYxIUi8DEs+AV3Q7/i62PbxhWHHO7cz5Qi7YJI4W
HXN5PAztdgbjnf3rF/YvSdvthZEwDCnnQm/+F0XUZ3Hf132XnVovZUIFpdJs3ZQLrH5SW7kzyKc2
qwJx1s22zyFyNpSXWdgzRoyZiurvFgfTxMgaAT9jLrZGjrFGziEqFSvje755LaqERsGo37QenAZc
2UadoJaUbLymG8qzx7ffD6XAgHB4rJsKIHWrHrNks0LgWSdvwhz3iTgT362VrGoZuX7LCeiv3w77
V1mct8MnmuDRfoSESMrv588ps4wu1+zij07mcg+0mxULQjBtRx2pePXfvRq4kWbjSdrbnlrVGS9L
U/L9pEKPdyt1oBLH7koqtaBrgNursPl/5Vc63X+Xhxx7U5mXHgLI9bSwpj81IG/rGATHnO7TuetP
q96sYa5dIt54pWZdEXAgePv+l/2vEv33SvR2W/8L7+h3JXr3qWzGX3Xo7Qf/0KFDFGWune2acXho
2VuJyR/+UcsUv31fMhDsDvBUmtxRf0ArqQvAOxryn03bJA7DN+wHzsb9DQQGgjFuNJ493Gn/iQ4t
/J+XHRtgcesx5EFqY1gl+/3LPQcDZDt4yrevV2wd6XrMh1SPUPtsM6r1cGPg+tq3NfvqaA5oRI8Q
ydcPqGceTLvcOg1za1xT3DHtdWfUh5Q9NgSzdbhpUuLqvTNdgm7xdxTneVfNJI2njn77TTQGm5YH
TH2i9p7I+CqWquDMEZKhtVlt10T1tnD2BkpK+P2sg40kSxHunDhgg0Nw1fwMlJKUzFl24+HeuGDi
x1jdJQ/L2t0p4p3bPTYS4PdP3UBSAnZQGfuVd7EEHK+J0B1r7rcJoXY3Fe0Qk1Au4t6R+obubrD/
lNBz4vqSGZjPu2ow9oxWYE2QW47u1nksU/tI3Yl8DfVc7Id2izxUYk9z911farHnbk1NuT2ihfo1
UoQLwNup2eNbtQUUDmQIZ4IgPOlhyh99PA+k6qwVEdUmR9NoFshtO5/A29z1OjShFpYrK9UcBz5M
3UiYrbPPTNdB3zXcaKknFc3AmC+cxm4yi9mPufQxNOtlP1KgENbTqRWkUBMKmCMNKDEWHCV3dmJy
Hy6gb2X6xR1nLPfj9pegY3U3Tk5CRHlK4941PPbm0+d6ABGpFIxG2uivWrwDsWOrfbP6ByMnG+JS
T7CjoMGIch6+Ued6pzAJLyNIvTgoqZ3L18R40Q4CA0dKdz8gsELgUOpgizSE1Vfrs80U8wzRfT0P
VjDvfJ/qbrhjLo0BBucGZYqdxL0RuQEr+MkD7Y6WtA+t4mOrWnHVGcEZUaGObdfpdhPg8cjhUMOy
0Af9xbGlqox9WXTPzeC9BGq9LuzFj9LZEwdDcqzFoJod/bb+tLrFx6IbxbFokh7le6FnGTDbpbPD
rwLVdjfOobvjO7Fh0SJv4SsR9OkDQH4AdynhBQ4/IG7SEbnDWmMxVCZ9xu4ZO6b1UYvVgtI2XCmj
/LxqoUC1BO2+yAuaASWi6bpKkIMV34VcFt3OT1txyqAK7QWt9DHqZbcrrf69MYzgO33a9XB9zNS6
6e4IBk/sGyBWB4+s2CFxinc9EKQbXJv1wQk+p+FgXlTqd7HbesZzJSyCy6SexM6v8vyxnssglhSO
ITtk+kinRf9sSkXBn0/J6IpTfjcM6w15qOoQgHrH45V5h5WDz84lV7iXim6F0TZMWhT6laKkst7z
tMviyaXrORsd8IB+4Z0tjrFxngbziY0N5fKzfcXRhBAyovy7CYTbYQoSZ2cjb8ReGi47dyEIa7ok
Vwe3MN/RvWFGo2F5XLndehiz1ie7urIpWUv5VBqOpiR5Mi8WcogbMdsQgV+MMtt7bbAQOaqJz1eU
/jg4zQ681OnaB4PKLzQI1OYUx5feLeLP5xz8XEypR3WeO5+qHx7rO3/l/WzZZJz8rAKm45jfVJIF
O7U07qWdVyQbb3wyaYllJvYuAQT0jVz96GGy3bPhafYZ/R3RulTeTmC2BO8ZfpnG6jFnpcV2ADaY
BGVQ5NZR58bXWqz6UPVgVEb/Ol/49YMvjxhMNn1CyoOfGn2MC6bd6c21kPlOQCFD/qlr0iVKA1Rk
wJMnf2aiqEBh4OyZxpiVv97b5NB2PQ3nsZl6/Y22/cNU25/CbvO8UOMLdHxwnxI7S2NYYvtJGxF0
tuKoRPd1HpDoaJBMbt2+AM9YWdYlCSoKGCt73tOdjX9iLOloCuvghJ/srqnsj543XBepKM6Dq16C
ZfCZH70xJlLtUcOSy+cwnF8rSq52mL6/UkKwQKYE2rqk1bNtTVe+GPvbNrAveQMX1m2air0ORBCz
v68yjH8U2wUxLdHf+n4y4VyBb3HXqTkKMeW7xNXFvlvG6ppNVH8Uqg8i10nCE91z9K9nH0ONrQ8C
2qmppHW1eqAFZ1t3hzGo0HgC/kS5rs+Ixfn9UHrXhcVDSBmJIt8EnbG00urQA06KzNp92rZhGGC7
/Ep3wzntOxJVswPDCWEbixWPF3rFvA9Vqd4vyTSdfO2/NZPNei2tssNkj6TZpTIOrI0QV+o5vBsr
/NIb4Izmmu2FLzdth+tnxG8c1xTaFCsAJ0isqssxZgOyPVuZ8TrR2hh1hnpz8hZSZjVN52Bee+41
ObS3JPFO3H/zS4YCfkwN7nK0kUC4pe0EN5btHCF8uIcUuelgU04TU5VhHVO/eF3m3AUVGzzrcbga
8HpH6K3fHKP1L5Wskk1qWuFJeNbBbXxK10VtXoKWdVojeJKv3FUPPZLLbgn06sjP+APl+E7kYwKG
FsGtC+VJsdOjtlyNXdAsLzhyIIfFBR7hooo6vn11cIeZMKRX3M/YdHCRYTV0B+fU2Q1937HfEuF8
50ycH0G/at0P9Pe4Q8PdGz7I2i55CZ8tcR8dQRiw/9DMFP7KS+/Mgx/GRYNLxSXdWmHYovu47de+
/x2C8d/x+u/Ga8QbFIL/PF7fZXnzk73j9x/4Y6z+3uULQ5vp2He/ox3/d6zG3kH9L9BwpJkf7YI/
xmrrNwwXNhoF/cD8Y+Mf/bB3BL9hxjA50Tm46Pwt3fQPYlnWr+4OH6gJUXngYnCx2IL8IhAli5HO
mXTdM84s8Ix2sZaPGfTZi0shS+xol8ykU6wHJqj1YC0quQSkFD/wYFbvXInvQnjF8GriwX5N8Xbt
//RO/j8ENF6dzenC5QXajgfS5+fza0g+NrGWUJyLWTSf3Eyoe5p85LV0FbJDR5PcMWxNpom2IeT+
13828hi/+5+FIrrkSfeL7VQEwv67/ebPzhfq6nCeTHlHvU3yvu4S1nvLlIc3ZUiMcue1rn8NRl1C
BdGef6VEmL+zsF98VKtc3/xpYFPRrtq5pBUNjKU3Vcex6qdyjy/Ue/CZonSsUMLPyVKP11brtAdm
ZUEyBrJNoWru05jc67vM1sQRfCzMsRkgvhKTJ+kAjLAGbYxNtYuc0WOmLjz7A7hgUMVstCNUBXJS
uLD3OJSmR8KxkkWFkOysRycoDylu6IwunYzdWS7MVwPIMBEc/3mCTALUc+14BvteK297gT5nZJug
2zfOfNKoHXFprE5UIMzraPWXGe4HQLO4zWRGWZHS72Wx2eUNQPXX7lIw9PV6fA2WBABBbhLMjWAk
q5lGnwC52yn1YcngBaqQrLkh7GWIqFXoHrctygOueZqnYYCYH6rG9JBLfbPfBWwj98vk9PlhJlun
o5xLibxbkJKC7jqPhBGLzGdrarK9HP1lOodBWKUkXOX4qPKJMc9yFrhfuUdfNVvhJKCmdcTlEsE5
onGaM6ZzBfzcZDBJc/A0VCVt7KFV8LEWhjgxB9pGVAmU8cV134MzCihq8eR9KXtFz05nI5lTtMk8
RbVLlJoKPGhR9Id+JGZN8ZtxXO2ARERmA34z8wNUxnnHlRqeSXLWjyvJHEInzQRqpoB9Gbij/4nw
Sntaa3Pdh1U7nnRO69dhROHFWl7YiOM88hWDPKfXI/AC6yoxAnUJA4ucRLGJ9EvGQ6jy3eyrWMz5
zmqAl0e59OuvCElESXB9OxyHcllvzPIuj/S8uk7k+b1X7Lj2nshYEB6Zfq/ZhbHiLU9WT3a+jTpf
NnOc4DhK40IlcPWDdizfZIHuFURjXxxts1necBvUFnkJasRA4MmWZeHQhX3+CRh81Z5CicR0NwyQ
utZpdWiAc4r5/RbvCq+1azefVny3U5yEk+q5Kjpj/CKTqagg5o1dFoNfg0AzTr009g3g+xviSlLH
cG9Gaz/NKM5P2mm0PhHWx8BtJHJbucu+Tnf9RIDpI/6aHovZdmBGanUla9KlNE9wJjIeBaO87rMl
b3cds/GnoUHd3CRNvurKbM7YWspHy+emmSrW3zSh5vKuWCe4ulPThbFhh/xp/fZ3o4LZfaKRzlpY
cQ7JJj2K4XXMvUJEfT7z6jn4rKeuAWORN0vLps7FHD/bqJShO7PJA85FL/XAnteIJlNNn82CSfKm
ANhl3kJVZN3R2m3zCc8Exz/W9gTNt1s5KgDvk2CluQfjxH20NMaZdJ+9vlSDY9C5XS7OWg5HldhJ
RaecEJb+5E4Tu7RLMOcm/yiJTyFiVNpiQqZndl3m9xL8bD7AD3HlJwoOa746/TpcNf3q3XaDxStm
BdQYh2ViJRIJo2+PXWBXd1isiEd5TW6TibMKxRYyRWZvGi6snDH9rnerro6x7zXuLsDgcFaNP9J+
NY9ZfV2TMSy4JVIeB7utxXxIIni+FV2vCnR8N5l2cuj9j6zbFngbEILCuEpXehmawNNmxOo06FFj
/OVDYxnNbebpsN6BqGiiJDDFOWX/uS+Xofk8WOM76CbeeWaZ7G6UiOVh8iqn2hmwF+djgLMCVn0A
eQulFeVHuEVysOA93GTOnLA+NbS8zpjnAVtNymMUnNwvNP8AOZ0dKzvA9doXdmOsMdgodS0I6V0l
2ZxdT/7aDxGzZXVWXdC6tC/01pVjVOM5ZAPrU/mUABTgObPyVw71ToQd/nASBb5N+HEAhI/vkUIw
PfpSH+XiUOVHJLvod9zHaYNNXXFQCTf8oXaG1+/P0f8Ojn87OLp/nem/o1izkT+Pjt9/5I/RkWLV
3xDtQxY+oc+qZVsf/lBkbYFa62A+d9E9EV8RS3+Mjt5vOEFCfs43fURXm4nvhyLLVMllCRSJaYat
gBn+k9GRcfPn+QiZdTP2M5yZNs9pJtyfp7NymNZymcL8vii5sYQxKiZSQZ+W3l2YtEI8CK/rB8hc
pkTcSULG44izmBeXydws6hY5DHiHXxKvHmikG53H7PdaYxflooTGi6ULa6csT1yv5nI/Vp35Vpst
ZIoIrHkexL2VBbQfTFaDW6PhZBXMxyYUEFOyrrjUhbS+OeS06LRgvffZ2Bz4ygvSi1+KLmqalIXH
SLOLy2ByTFf6M52wMil6y3mOcRKbpoiHeA1tr2rhBK2OMN75pvEZ9igZDNboEdwb/9bL5vycr2uB
503kZ59U4cdlu70yziGA9tLLHntK/LLd0Ch9T7tMEu5ae6n7vdPyN2aKW0fu5F3V7sgFZlcdvBZq
4dIYPIf3OV/m8d2AtlPcujY2QBzO/l3em0SGdQ66nD4GnCgjGT+ynqEK6ecz8Rk++e5ILpJPQr9P
NEhjg6KYiVhOkj4htSdhhAaXEJjj5Z9zL8muIBtik2DYco+eUOY5lc4MQrCkpsHEyWAdfDwKDIW5
077qnqdvmnZEqQJ/Bog3SEzghhu0Eyf8NbgLaM2dOMRv3ZLFmnPz8VVGC1TB7ainf8TXHxgeO4pS
er5Zsc1QoHZhlakd9WwOjzVWcDUc529+j0iYpUA3h1xAmkwdb+duGBomO/+hAz6Iws2eH7rz2DyU
HgK7bhBTzLqzHgw3XPZyrsmkCR9JqO9d722hcW6H7j7dsmtYkeJ1U2cc5TVj0qGDfH0tUjDdN6ac
TL+90BuxBG0cuvjMUQewdCBicGhq70XZZcDZZW6JyHQwlckoCxDosIMNZOugY2InYQ4IAhiilnDE
rubo7zxMQ8pntVqz/0TALcfDa6iwfan62aeBqBm2JvcQ7G9vblZsZOyNU2OnQ3PZFF7igm2avdUA
vFuWcn7pQ8zTtMrNLtvJjRDd3A5GkF/PcsyuvEQun+w682h5JdG81yTq9FmlFBojwtqyR7v1zOyk
0cIafGGisqLR0qMVL/TfjCezr/2DTPP8nnIW1OGsmzOe+H1Sc2UnAZYoEvz5uKNCndRom7DrvV7X
fOp2tiHokcn4NHftXG+nF2n0UFMNGab3nsQIGfd4hfwbtdbLbTW45rHHPsayA5Q/3zhhgIbyAT3A
rM9vDQS0mbLypMowi5gedooqWN7b+dAcRyTK9CLMgWguXNIHjg1fjDWUXFOG11BL7xbavR0bZ2BW
7rJ6PKSTbt4rmpFFFOCeel7XwEZ6S9peHvmXGJ1DQ47jiTuRfqJPSjVn20UiixlRaTKuzMzeiISY
qJ2m7b8BI3/nTqT6nNwd1qe5tOf2tJSZBRQp0WoXtAbP62Ew4XYX9oNgFy6jRIRFvS9S7mbuROKr
1F1xXJUTXAqDptBdsBhKXStr4RzH4nrd8SeVxyBIhn1lpQlJZz6r5pC2KyDHVTgPINtN6qqmrNqB
QLavYP2EeycoMFYY+WZ9FpmynttV5JjvK5vPuRRp8bnv/OIT7CzjndNX8wdO9nPPoVEIrjWh5h0R
NAe3MFzPM+smzPD4n4a9lw1pf8UvENicjM0Uip7RaryJAcaNi8D5ZwPJABnWos/rilMTO5AsttHr
aTT2+pR8PGPsyeh6VOZkrJd0jDDR439vZDsFUSDpVLZ06rxgzn/FmeEBo/3uwA6laZ+8YPEfPJej
IaxPvRvtjIKtkLMhTnVsmhQc0aS9lUU8ymQQt1Vtw+CoexgtN0vfNDfYpLziGHSN874bwTsrhXFy
9HJsAVaeVGy6Z3MknzoXarqp2xqSjLaGR9J8RR83PL/SB0sRUkVBF5Ve9al2/NHHiiroX0oumByX
4FYEpXX47zz1/2lmxKljMQH9ZyHuqZlIXP3rnvuPH/y/PTeaMzYRePAbC2mjA/2YqrY9N0ErBwMJ
KLbvUawfUxXLbAS3EEmIKnvH/9NQZf8mAr7arKZxW5gW+a1/oMd91xb/LDrBbrFYPpkMfxbaFybx
n4eq0ERcTpLOuOLUNT8w/0EGYCFzrqu13PstFdDkDuxHp/I4cTTIO9asw3NgBaTRy2Z5pmK45lbD
tWd1Y8DS2ZzdiIWwjHFdU9rlyYy63PQxBT8uynHmNrTJPQI7+FTeLzjaWRGkuIlLUKsW2S2QzxuO
t94Km0TJtduJyn4aJRWnbWtvxdNpfSuWeXhmGMJV6sNi01NfvZkG00bgvOOC+ea0YxfBuHzQoR4f
C0rQjt1CnXHkFFP9mHNEvrBgpdHMx4cYkTgrj7Oz5ruikupaQ5481ym1ywWK00X0SXgYh8mJC0iX
HrF507ztPcNWWFN1spuVovjRVx3lBdqU+rRFqvcoawmr7c69NvvgxF38sTUtH+kstG7q0rqSiaoB
HCPxpAG3jzKjOAzfbXIYMV/HfGGafSAtAAVpSYAfQyNlaX3Mh1VfreAvDr5r+EychRcnTQL1Qvjt
Qdn0Yp+UpDUydgdUtLJanzpXdrtFZy+htux3NOF4ZyX8+YO0GqqhUUJ2JgJFctv22jb3VZPlfRhv
NXbm1SwTZ30Cn1mW0z5fmsD4QhTOgrONxGesh4l9A8OHbIY1Zv2Iy9wgoEBimuffI8ycgM5nnN/s
TTpHRT06AMxiDMgnEMLUTNdSgi/GSninakQywx/NkRHTqLMxCtbBmUmU5u61X/bQ5iyVl3ujXCmm
YL1cwyWYRHlraIZDAz+UAjJ35IG1LSKaP/YS5e9rCn6jbWnR/r7C8BM5bguNbbnR/77oCIcm3/Ye
/dj0xfKAKFcfZdcEfnrn+CvEkgOypTmtR7G2/fgYDhrh691iToP5ZMyaAR+3dFHVIYtt3Ab2wSRL
qQBKlCgIprpZctxY3YGNlKRrrDKtVxIL6mGhJriOdCExguMYIbVdGinjqEV0OTamAeMXZirjJStd
qtE4dqO/kkVXN+AgTcTDsHtz17TjOd3ZyaOsMkqyuZOwTSuwW78krizrW6PQthXXPKnv1nnxwMVg
zk/iiUGSanqs1xddWNmpkez+c0jJacwKVCMUZWx0gcpQUZxXIXaxznM+dpmwd1Vap3cdGf07j+r4
LY0JSzkDpnLkBTBwmMNWataZeyUrpCTN3OrBC3thZsKh7HcWoA6hiWER7bSAkRYFbeoBUYSg9Q1G
k2H0mY1H5e7InIwYH4lM8JGzLN8A+KMmNLIV3ZnD+DjNvrxHoEiPPkpIZs3uXVjM6XNSQXJuq9Z2
o85I198Nnf8VGP5GYHB4sPEc+s8PxOev6tPwZ33hj5/48SR0fnPNLSVs0ZyNKLAhw/73Sej9huAA
0W7j7II35iH5x5OQ5DE5d/4T5l1hwrvjAfWHvmC7v+HqpQuXxPIfPrF/8Cjk/LOtd/60gCFn62Ka
Dn2wZiT1+LN+fhYykhozhaEglDiGv86G8KOh0l8CZVe3K97GfWZgUFL0SDz6S3CDqxSheC66p7bB
v2X2w2XidBttZcc3opmMs04cLznOTZHdT7IzPsEJQBvwGrMDVpSwr2YPlQ73kniC8yBEXto1PYeV
5Z9Xqw/sW+irZvNuICoCEYibX+Mc8R+17U3Q9iSBYpNJVbFjD+exFlGSgC7Gj5+aPvQ3sm3duyog
y4QTlfibdcFZ4dkoDEk47v3MFMMhq4TdXkaR5hVjpSwJGUaK/AF3Hgj91sVvtP0idDogmaxUF3Hs
F4kKjoHta/dMraFLEWdJz0bxnGjDYOC1/HLudtClmk+FTIK31CtS4tv2gFt432eNOeOnJ0pgQg3t
i3Y38hKGYwno/4rk+brZbULqXAsLOPHCeDscZnYY835tWHfsgqY41SmFMkrmVL9W0hlPhaECnCOB
+0HPcEuw6menfMifUsR9PqypuOls2ZwwM70UTY5JblyKyKpDDHJLyrakq9PsNVc5kUqNrgLn5qYR
/VW2TNPrkNYSL8xw79QKJULOIVaF1PsyqmQBybN8IMRCWRVKe6mcc6rKFzXj1dMYQS5BID6neDH2
TlJOT2swDVgkjPo48ZYS42w2B+5yhHblHwJbHu0wfJzX/MWr7G9E/MerdWjomijT2xWxOK6n8UNT
D5d6buSpHFkIcLDfcZK1o0G33lXLdEGibL3PUjDFpV2+tESudlNvNPuynr96ufRgDq/J/RI2UPZM
RPxw2iotsLKVeiqPYhak6Ki7tAHo7uZ5VnFKBD5m1Mquk6nqb4Jxsfe+K8yz3+Q5Rb2rGwEJyeJ1
U7tyHBrHGk3gc5B16qJ6rfdt5xpMflrgFUi/sqlp7lxjfHLHXD0hC1RHZp08knmbn2S5peVz04vY
lmCJh+Z8GBlHz9wXskNPyOKQ1q7AjmeEx9lbvjYucZ4xo0Uv4d4R0eqQUxmr8s+NQwgOOmK9xyzP
wdqsByiyDjWrkipirMU45My5opx1IMNtq2fLlWbUV+WLUSVn7GVk/QfqHtzReHV1YkZOqYpL1lEk
aLT02jkg2D/SEcpMQhtGuQjkxLnDbjdps7zGJDZdedCYoM31QbdzcMRRhedhoJohLLhYvAKT3U8x
r5rMqzLoCTWnR00U0n+qRMnT0rRrSQ1Yn292Hu9AI0GwT3xWmQwPU/E8ePUYj2RK0mNeNDbNFmnP
ydcZ+dP4YpEVoEjjy1R1AI6Seb6n0cvicMnXIg1n1BaqlPVb13JT3ae+0BfWI/KEqUYv4XHkq0Ut
svZMFYM0dbfl7jJ+swh+51EK1/jgqWnKvvH8JpYOXKnjYW527XJLs8jwYXD5tjBVCiDD1lybV5kM
a9oRkbOyzrCPoNn4m5VIGbrwjoSVuUsokNmNmULkdpALKVzdECKds0/CtToCyiEOHKzvFaGTFz9v
1W1VGLT4lq/2mpsQ78oG7+d4GY1O3BamXe6AJheQpfO3ZAj6XW63+UvdF6wnWKDnN9RhzBaRsdXZ
rdhN74EgvesqhFzoaE543YqquVjhSCmbM1/PU94+Cic0nqDt+Khabs6hh1bxtQ4h509pxmW8KNve
J4R/D7rS5o2H9omxdByQCcYRmSlraIvLWYYbpj7221XL9sYjzkcENOnIJhtdha8SB1OVsUnM9XBa
LPQeepzX7VmyEspKPPnAEuWDnOgDEXMdfunt4cFXIluioWRH7gQj4IKC8hWTedt25jNaTbArJ8th
pWu1I11QYMgKYzSuNEti8o+TBSMJNi1gRDZnwJEOibC4HwT6NodJfbca5nyj8xDRWU/w2CRxSzUw
pc6+/R3QiHU0FCoyFxsCZFFMUWv1RxiZ1Bk54w0ApO2shhGPFji+iaT2zug/Ln5QpG3YoI9TgBuw
DBo4HfCNIv5u4alT6mjojtyvOScxu2ITT0BYf9FtM+/NDYA0WQZdybiqCFVTlRnRvTY8h3mB/Tag
rIXDYriDa3kOjZC4itF+U53/Dvxfs1/DZTqYQ4vZUYewJwVHrEwqHGVUI16MsnvbMNTVmExXFrXx
eBCJulS2L+9sJpNrXAbNXpq6OCz5aJ5XmLEnw/XDqGvxQMySVq0gJVKIlqajqcSIZdcl97vO+7iu
IBolrC+gkeNHuynLK7dNMCJrDrmJw56QhgHrmu8AYMxcZPFSlt9Y9YUH1a4foepwlFhD7mXIislN
0hCnwn7BrZ94/Wds3Au217G/T0o7ibPZGm4XEcw83LEVI36xZ3S/tWH3VYx5dahcBoZZidea9TO9
2AOgvoDfau0FPrVJjd96wvFxMdBxSmcDB9thye5BpBQPod20ZzOw1+u5pFt08cuPU52YO26muJbx
lb0GxFxiMTpPee5J4PYM/IUKuK97efUZI4SNWUM35wlv+6GYfR1LZM8DWKH6mhokDNl6FfHs6M9D
lmg44p4fLSGvYSFVjMe4C14AQ673pcMqgafpZnbO/EkBPS9bXv48lsUHLvtyvNmYc8+d7/Kzjsl5
ZkrOHhSXmJKYFD28Wu7dMSk+YLd9cj1viZsqvRV2M5xge6Z4+bKixQ+X8EZneSbehW65xAoVkZVm
sBdr4tn4zv2UT3qGBbB2nM1yb8ZCkzb2myuVdHeazzmyW6u5m60VYXtV/slXbvBxKQfzAxv0L0Wb
jHer6RjFfp6z+VS0o3Pn1t4Msq5Qkjtri2CCAZ1+zhmtgw4dvhFm/Uh4330kyDiYMXdNgxHDbu3Y
xUn9beidQGwXaspnCkpqy7T23rFtLZdLRmJXOPVDuE4xEAFvh9r5RMfqFHP2vg4Ajb4fCF98lml3
qRayopQHYnDtUucNF6L7JOFJf7GodseGzZKwJLs6qXNL0qqL8jIrph0sffXFrIJq1zbT8LQuPXYm
bp43c2ZUR/LN96snrxIW6j5QNLtRJwpzCr7O3uy/JakPHtUefMhpbv5KLkDcWFPu7vp6qfYuR31C
6O2K9aLz630zOs1j74g+jzVvxa0qbdL+ZtLAnhvbicxuH+ABn9Wg72SAb5mkfnFI/GX8H/bOY0ly
I+2yrzI2e9Ac7pCL2UQgdKRWVbWBZSlo5dB4+v8gyZ5hsWf4d8+6N21FsrMiIwJwfOLec/fo3OSu
5vc6dAxyDimL8+LQIPJ+4zTL3njE9Z9yYgeesrQLjyJ1k5OwRyresHHOTTmwiUvI8EM5SdjwayQR
p18GY0bCssTQAHCBVETBs16vaZ7PstHDNi4mM9tMVlmDY4vIGxCtfujYH7wJb+m/2/U4HL228i9V
mnZ3VhTrl0rZOuP+q9IuUI0TZIWNZZTqitQx3QGPpH1ox+eIwR4hJLbV+8Hi1woLRF7Pwy5JuR8u
jBeLYueFOROL0FucTxE4jyUYvIknq9dbPjeiRjeNBY2BkZVZzq0DlPHz4I6YFfCbP+VLOZtBC17o
hulY8jks7HKP0bpY10tTfur7EiKml0bexgLd423aYizeRDiFDwP/1+NUcLySDv2E7AwxMWiCr2VR
VoERu8TMdkt00SUlaV4O6+ioGIpnMqEIrhOuPIxekV3TCpDBXHRxAM4p39bGkpMto2t7PzJ2eID0
qXVgL0zBUjKhYDKZhGSUC5kUMi2PgIOjewmedn703FRXd1MEHCfwkQ82TsY2EfRs8r2o45WLgedY
yrr9TrmZeH2Exa4ZrSdc5mwlOcZmhkK6PaZ+TJT9mCJVuuSTZeDGSc1dvtSlDlQbc45OXj5ROjnq
2MWO/QbchTjYZYyArOiMe/Gr73hhIIw0jK7JMCQNGlyh0x36rJHVWw9nL2NQw+nT6eo6dEZ97NG2
PU4NDIgCEdJhsdkJD92M7WLU9UlzTQZ9p5JrnZJzEsre/VmwVPkmSjJWUPigCTtMRf3cZn6YfDZN
i70p0iNAAc6aTrksduCwb/zBaCo6Oj3bZsZDsbFtEu2+LukodonD6bzzgSHtW9ku74LC+jLC797k
9MeVW4tDxV97XsBaPdR1Un+KJ6t4HEfTPi91Mm4lm8zAjk0kb2ZcqF2UtWxgBDpH0azyn4ydnWav
d2tZTRGAxbJeWqrIXTdNJPmUZrqLeNZRnDfzbpK62/W5ezLqcggqGvdHhoX+XmdCvttsiY6APOpN
mHEy5auXxk2q+JBEagh0Bf1LJYXD19vG49fcN4YD4RR3aor972gH7gZ+E6aBQiJokvOxgdVAKdVH
V6KFCT0xia7dcd00+9qf7F0zowXFWry6WNIk3o1hASMn5zEe4mH5whAbbJTvFkcjwbVhYLvelqOD
iQVla7uFUzUjjlJqX4UWKnrfNe46tcyP9RijPyfVZcI+jGSmVJoK3Mh3+RzHP+rasW7CMEk4aJsI
wzcCwqzl4O9rcmHyON+iqix2mok7D51xfkBW798OU4Tkp8TynzmJvcOqz4HZVtU5Eea95yEkalvw
/tBDo3eMFGlQVhgVKOwa7zZjcYZfE4qBmYfWJs199TlCTLJB1Yj9skji4rNRt58bxfwuHryDBZFd
wB4avouJB6tHsvppBu3G59f3QGoAlm8meGXbOVNMH9wIjeuSvxMNEe8Gvi0AItMnMFOXOAK+vzQI
+/JPbcp6IZe9qHZ9BwxtMym1cxCLbMiCDc8ketvvWTuFmyISzpaamaQSo4SWuNOo73r2h821ctKS
q6V1D6bIXKBYVnLNoyi7Z/4gRNBbU+/tBnS+t21HvQ21SQbNOv6ZvLY++U2TEy41LMco9cSPsaRF
S4k3OhZWR1aN0ciHtGPenNX6WxdP3dktkJ8JpK5n5lpBHM81o04HRCuZl2eEl8PDksURzJzmK/0a
pdhcEsxnLWlxKvt6yIjaaue3Afk/ErTxRuH4fqWUek6Mptm6GF8usQOguZkWCscqRt67NMj7ekMH
5dB/8c2GSPpZbWBBvJYGRx7iZpDcDjAoEO7eG0vaYgPPBu2G8AbCYEP7eaky4NNLJi/lHF8To/zc
1W6LIy9+0g4iF07S/ThTHZVRjUSzkp9VbOYnNZTW9xYuRSAikodro3idUKP/rOuCdUFUeqxUmXpQ
fE8AbzeLUzwSM8WOp4pSIO+1F34ZRJ8BbhgGQr39eXwEkLNUCA7CkLFTN457uyXrlOK/MOlxJvuQ
9cp/LDmwiO5UduXw9kKUIOBZOoM7odg5IsMDyRB5XBLEunMUBnxVtXuTpXZ9hxuEwtrMYLJJUPvm
BuxNDg3FI2Nw14u4vpUmceX8gf+Uld5PGclHK604PMCynJGDZ+fZ5uGKuvdbmEGyOmRGBmDA6a2N
6+JAtvPpvCQuWBxhvmoeScjtOmB4cp0F1mW0nX0ceK7prHxw8EThKoiRNpVw1EqOBGfSQNOROxzd
ofmCaemMpkhsQT2IUxYZN6HfUuvkcGXTxj3X5tDtsZK7Ozdz8nNtM/4j9qjdlpT6WypTuQ2t5qqj
4QGI33dRJFzx4WwTrFg+NFZdBgxm3FNpZRKIXhcf6F0YIC6Fccey7o11TXvpQgPzknbIEc5VeYhF
HYEyKUyopDRn2u5bQkgiweSiqwAXwEsh+/ahJxzomIZjAgF//pJFJpOzblZ79jvgWzr1NbQH82n0
7CxwpnnU27Svxh926w5PnH1y4zg2AlzR9GfdMIxCIrQ1QwN6ncYTEyhC1XZaZNnRd8obq8tRpizK
IoQ9Gf1+50Zm4W5SEWdnxMZbE4oveJ65fm/NqvqMAVjhFjSW5RtrSGA9pOUZ7xXanjtX5MYx5YGn
N4occVgpqWYlRYtEknoaB+iEzxqI+k4V8/yVOotbK8IkiXXUu6tGFbL4j/tvRuL8jLQ5w6+KjRar
pOc/LBMrQjtxx3JbJ2J88Sa7v5cytpZbTYQzXEm3qA5MQQvYKp2qg2VNljcrlOfY2pMpqGWCXDhZ
5nqPgymmXwiNWxM97rC1eRgck3B4niP7hQrBfmrCCPFGM3dH7oN55+iW4Crfex09HEAI6eVTBARu
Cx3uzjPb8L2YQM2B8fG2CAZlEuQrhPgyoqdQV0L+2k3TDfGFGqKb9jjkqq1OE6eHmsX5s3HYYqaH
KByndUiEhGZkFkZNUzjmpqS5obwbqxr3llPpV11bzYXdp4fDq8LejbqYGd8MwW87cy4QYjH56nZM
bPGMssp0Aq/pl7c+g9vEbRwyNGJADeerxJat+hq7IlcPnLR67A5jUybXpa5roHAMeFCF9xEV0zx2
4Ak76M4a8OcW6Zb5GbiM+wUUNdySrE+7Y+0h5MMe1lC0ehYE88jIB1LM1fRk93XH8ElkNRiVGUh7
LQ3/NSeT5LsdRymq/yhklcdMbX6cM7KWYdsUyW6B/gQArqXxniSPaErQog4GVf8cKa93rAgeyBpD
Roxm5VxnThfYdY/3LAmbhyka5Fu67qcRSHNgL9o279tmBQjlzeA9trbmecpZVt3nizG8GVbSnxWy
xP6DXHqjZ6N7y2pD3OJ8Jtqs9kyf5rVVDy0m/EffCGlftBn6F8OI5VeoGdm5a73hSUrFMHSSPXdp
VXKsbgrbK2E/tnFMCi8bYALfLJ5Y/chUcKM0Qb+3TPhXLaCvVX5JTTnb+84Zbb7pIkV6o6MUtGZ7
v0Qtam5nriXCROIgxOJG59TiqGSbOf/MEcF8Ds2WQm1x4Ncx6dCEOvsEr0Rp0rz1jl3tR4OnblRZ
PMy4pAKanWQnojY91AaYdijpxUWHk3saRtHtcPRn19os4cBnrimuFdnGL5glOvTgExAYTCfW1tHY
4FXSGQ911tS3wP68YxGb0a4dlvowtsLaqjrjKjH02N14RMB/YnoLUQ3V/LOgvrvqqhn3fUf1zzjT
ZUpjQEeM02ELLxNZEruMbVS3xU3f+d+MwQTlZBbh0YntLjDmxbzxB24N7BPxLmnUCYyed19ODlka
sz2cHcMl+9oJ88DCb8FF4+MCdjp9bvGL3KBOz67AaL6SEGjuhnAW+9Sb36O5QAploUcNvZSxohkW
zMr0/EqQaLh30bXuaonsyuBCP8QDpv8BOcAJaiYzmyorZ8mgbQliNZmBYwoWsnZFLSsW/TkhYx1s
Sbwc0WgSR+6abX/vuRVzYBMYaFDacsgfJztOUBnysEntrMqYZw3Z1XBRJtisb5ixooiYq3hvZh6h
ToR32NnCvxfhQ6um+W4Ei7KRQ/bqt/KTijisbaPcJSAXAiYl736JetOPWHiMYxwFEA9FQOxDtZdm
Zh1HC4J6lBJjgyegsmwbN7RYcNksdypOSIpMmzdYeem9E/XH0JBIxJruMGC8+WJMrEGkMj4pgWtH
LFTIK6HyUOMF2Exe/174afMw9s0Dgvd83ojK49Furo1gnBt3HuL4bShkfGqQkF2twfhuGW5/86GD
1Jz/m4Q1GIMe3/rUjfaafThdWahPJ503/9HFk/KYdPN/u7YWqyb979bWZfmjbX/8+HV1/fFTf6yu
PfM3x4aJxKr5Q4v1x9raF78hpYESAqkakTv/++e1NUgg4XiWFGyTV5nWP9bWyvoNXdcqmPc9mysA
D+S/sbYGgPTr1hreF5Fh9JzCVEjs2Z7/urV2Z00OwGiXJ2PIsL0cBjeM2JiGxsj8oCtYuaOrcuV4
7djsbtfuOTBbaHNAnd1jU1gJc8WwLXYSK9ht20Com1ZWnbNS66KIsd921AgyI2f6hMymaYJZ2erd
X5l3cqXf9b5N97ES8dhRfe/LGkaeAtuKpysKQIs0lGmw9BbMewB62TC7Phu6zeJP7d6OcdrkpceE
O0Uha4ElhaHdFqcePQ/sUmfft5gPRTeI7ZAm0Z25Ev7KOcHzjsmFLrK1QADiJag+xSa1t8RxdW4/
YIGRdJyvKIZBCDL4ACdYICe9qfTcvTDW865TuojHftQyKHP3gX2IfyNSyBheEUVfSCmg6FLZQA5q
PwRZ0pBdkArNBicsj2NCToyGeljVlXvSePz2joGAa+kH8650/XNUZoFdTdm94YUkNwBmZtg/ejuc
mRXLgQYrFh7W3dhYYisWy7r66dSe+nYxOIBYvFtZbJzztqx3mWwQQaOJDdpUVDdQfUE8Np7BCHIc
+2eTbJcdBBv3GjGXO2BBL/ayUTZ/a7s81INsb9zEYEnfy2dngiw5Z72za0cqsNDNWlpPslZHkKB7
h+C5wKjhU1orqbKnCgbr/IW6pT2YtUqP/RDJA5rF8HXwkmqPbsf5jvo8m29Yaac3kc0SJ0fYRHEz
wcv0CsgASex5R1h+ek9eDQ8AwdyVyEhIWSt1E8qm/9XT5fgzYiWzX1aYxrYJgYtx32DnIBIeIEFa
v8S9mVIeV/O7wdMHIe9iixsChoeLZ6y+eUwaQEl9QJd15EEJlfBC45UcGgoYomqliRJc8BJ/AEYN
ZTVHr6+yh6lqjDNZwuy8C01SSJPga61Br1FUm0bhHnujT+a9BjAzsC23QJsuK+UU0e4+LRnJb5Zp
zT5eaajyA4zarIzUuffS7bqdiDbSQmnNEgkEiBrRUZL1gRyiNdl6T3Ip7jGvHSGqMTCh+LvRjnyv
8sYNrw1s3fhSm/mbw/ztEYb6AWOlaZzapLdCecg7Bfp0M/hj6X9bLHjLuyicFzReU3vf9tIrvvkl
yTxXq+zZPHX9i11P6l7j39X9DtTFsxW26c7XPcVHXvrnsXLRnvghehdyt5waErNRpKSbzEMEH4ce
7UXmrLqpPkWGzp/IXbciU4visTXwpqRSIJZz+NyLgQjpkBGLQx5FFAoiZJuxoxo3ottmdgv3DXkc
I/Fda8/mQ4kCMvyehk1LJ7T47Kt8hFyWYe1EXz1x5bKC9mD0IIUgji7bTsMaKyI6P/3qUrIaR68c
MELaVT4yrfb6Pgt+D3ILpxhl9xgVsPSZUb5n68yfaSMOQuAPnRg2ZTMCvO9c6/tsqS47yHBCRe/O
2EqDwUjYbnQmLqJdaWe85EKAEw6RCYqZwrpTkBOVA1cTIwhwzj68bF2GWWCDXxLlexGBCNkMiV9W
d0QwScYSM5o71V2g99oCPcIA78KdXNDqcencTYMz7Vme848iHyC52nzGWwcg9TN5pfLCloIGNGPP
Itbl83hIgeXdlL7VnLLE576f7DCws9zqmN8o99CbMj6ULlO4KtbZfSnz6/IxrNOmXV2n2EZjA0YE
C2BnxXiKPXdVxydAgPqyR6ifOvLMqPtAlZWu9yrqSDNykh3thTL2YtXvuDlRyg6DYHOrRqbFjlGW
t1gMq0dvcJ3bzmmGz+xV5LyRyr/MABppVLQZZJMVsXaBdr9Zlp6hadEu87dmbr7yjNIsHyxCqSEh
bhOsn95GikY8RYsZ7ieRei+guFqUUkbIw6HMTzmpl3dV55H8Y8ziPJD6821BaX0/h6wsXCc6cXSG
RwCx4hMVfxK05FZ+HsxmqkiSk/UxhXR+cZdVsGVLbwOfNwtqGpkvsVTm2W4qrJ3RtO+MktlqJ5Z0
2zHpQmI5KNbpc7jcY31I2ev6h5au+GVxq+40k58MebCEh8UGBD+SCaxlafGXjOhr70Dq22mgJ+ld
4GLX8NQVflkAW5uR1weEx5ZcmgkdLQChezwOkF6WONtZqR8dHN7Anv33wBx1tGKOxsX6pBjfrRNV
v34fPNndINE1fwy9rPZ2R1WfmaF5dNpGvRkTr0fSfRTUkNX3xBzWZLh1+W0mxua15z68gdan723Y
ElcW1iVx1GV6JVUecKaKh9usskEKy9w55svwpfEYnc5WHL+FVS9uw9AkzyJtHSoBUts3vQfdqiqU
uG0nXDDbhDv/3k7d6eBLR797bskS1ckAZy3dg4Z7U2yswnNOhd/6OKvi5WIiuf464m1npVII0DmI
80i5fgsxuRF2UTAGK8Fp4XRVuwTyu4dclIyoMhS7kZzFm4ksQoyrLWJcnv7EShmMUSwzpu2czO7F
kBDCQWFFLWEV4NN9A1dvO0wOCmjgc1siP2jY4Zl1JEghenOYZjkmajnue29RHje1HrqgCkndlJNH
TUF+AC2QSDkJNNZfBvoDpFz3ScE3JmKKAj+JYiQ8c508/Men8S/V9xbEkr+r71+69/iX0v73H/ij
tDcFSEFbYG0VjmnLX1Sp5urPENLH3/Vhe0V6+g9/hiTHmicGmJv/U9e7K5tQqNVEYbsIWe1/p67/
IKH8SYxKrJSvFNDT35Wozl8jpirC3JiTAhTwkQ0uLCrHep734A94oBWWOmXTtEYYRJDlkV213815
Tg4TFcz93JT6qBt8XNjxp/sUjvLuI08mnmf7nilKSwlV5RNm94w5nOjZZRSFY4UjGvwZujYl/eD5
1guTUL9g81jgpnQiqBtsi/LQuPMLNEhnxPIoCSh8zMr7qWoXiudxhOM6DafI7fE0nUJ3MlLiXb1m
eKoHPuQno6TO2NVWTBZ8lI6Au/gsLSaOBIFsBS/LoVejAYwKyT0PAhX3hi4s8mHGPLkNiyJmTc+g
YjuWTvhcFhIrHT67I2+qCvKlN76OcZE8e6nFABALWkqNhxNvQoWw4Fbcx1XYv/umSDY0GVS+CbPn
rUPZv/WrAVA9UbaLK8tzih3WRgGP4Rg7/jiCgb9IhuCluQLPpts4ygbjBNRsDYJAtj8/GbPZL2hh
oixdlVS1Ld2DxC7bH4ZQVF1zJHQuNNdzCIFsNj06uUj0TY0tlO6HkZqUxXD6z4nwL50IGMSRdv+/
O/7XH0Rrlt0vh8LvP/PHoeCav9FnE+LMWOcDh0Rj/0fP76rfMM7idSc02Vn7etrxfxwKH+H2UvIg
+N+Tgj+k6pb8DVe9Sa9vg/jBye7+O2fDCkn609HAgcTj13f5DRlHrKr4Xzt+z8TSDdjcPnoeG/Qi
jr0NuBr13wCJ1rnBn16FgDBT8R45+ZTPIST+MlcIe4Aligr+2KclbJFB+Kys8bB+Kbthui8cF1YK
1B544guEpj99H/e/v8r/YCl3XyVl1/6v/7l+X//04nCQPAwD7JD5sH99i2SBE19F0OQxsvwKt5Nu
CW6eyH4v6D8eGSlX7xFnE6byEkUlFWTyYzKws7DXcFSQa3MhopC0l45FHmEdRkNQJ6VX66XrViMH
HNfNut61DAFvGDGEj4WTj8H/x5sAbeubts9DQTp/+QSFtmpVdAuyxoVTZLJA5xQG+TesfOaXRgGS
Cs2MKCaDiEiogx/xMYR4k1q2GuwTn2DyUk73FboMVr+wy0EoLfuBackJ232GiHM0n4uk74iNWjoc
AgXw6L9/DzzO/ul7QMoAtAu9OoOuvzAXWiD2/eyO/hHx1RhoQVWHXXc+uJjs/v6VeGb/8yt5QuHn
sD37n8ZY7P7aVcroHwcVieMMHpCIAq856041D8KG/Pn3r/eXm+jj8vYBbVkIyFcJ6noF/ilnTpqE
WhfIAY9DlOgHThT6kR7mz9+/yv/l82MwB7iCNbdHdfGXz8/XHBe0pt5RS2j7+Bd+1spPjlnrPf/9
C33A/f9yu9oS55fLjUcV89dDIY1w1oxcg0e5sIlf3BaTlM81M898cXOB1xrVjdOCoeiyR6wS3rXO
qb2t1AwfmT4sl8K2mwc9OxB6nMFuUX3g5dwMpkLpsBLaID/Oh4Rr82WIwLpsSQ6xaGLTcdEbK+JF
gMzKHfS35NhKp30bnSU5/v2bVN76ef3yLrGgmCYfp3TZYvg2Jdmfv7WVENTHi56OY6rQcQNcPzHH
bE+IU7J9lbWsiVX1c8q1sbbDmBNnNz2SCw+uEhX0HlEGkMwsQc3elSponFK8mWA6bm1/tr64Y1G8
IdjdaXOUT6ZfNFTxJHFsNeuWZykyfx9DWIJvG08vcVQyOYyS+ZCRoI3t7AvHWXZ0Otu+i3ppH9Gw
UIFhZ6E6Cdlw0T8fYREQAGwnxY4KyDy0qvKedWinp9RAKVCaDdZHNO/fYh48jGqz6GTVWDJq0kCa
zbC41rXwSF8eQsfeMdxjWWUBwCBiDN1tZ0bVMdNV9tpB0MgbtMWs8o07usL5+zwTFeIB10R11amD
HVrs6lInltuFJWbATsl6sEGRPuP4Ld6ALmc/azOu8BYJn6mxr2My2sZqLRzJZfrkwn0L3EJqomT8
/JTO6XRdGt+5c0gHDjovKf2NKpLxDpFO8xXhDilaTbsDO5Fu4zD7YaATvMHpZAR4j7BPuvpMBcpv
7ZgNI0//NA1GeVuFNTljU8myNtLoQQzYruyVr+vnGVR5it/R9wy4IvDbzEJ9tmNn3FhTDEqE0MQr
eIX5xcgz2E0mBLNbk6RxcpVW+6Dg+cJye1QHyEneiR5avevQae9TPieE6pSi28ZtyWSw9mVcc0UM
Obk/jVLvVaORDsSSfDRkfsVm3eW8sHru2ZNNI18NHCg0VNFxnPt9HKsHGRY9oTz1cOpI/trMxtR5
Gx3L7/SERYCcpn6YdX6ThHa8BXrHACvKoY0gXdvQNPdbLVgGSxARIrLQXflT9ISb5iaMnC/xNItj
3HXiMTSXeZdq5w29FkaFskSf0aZbI3X81448r73SGoX51I9n5ln+phqWaVsQwLjpU1K+mK+Tmcie
kiMKrIZZlHAFCJq9GF7kHxBUlduZUTYCr3jml5nCPfAbaxtnirwgLZoVsY+BJeAxBDI48pwySMcE
/1HkyINuW+NiL1V17QwGAhqN8HvKHhXwVutiZJ2ZB26ETOu7BTUgx1Rr4syeTeuEPD8/mioRR7fi
dnEM+v8MWDVKnX4nRyQPTMOhBXdxuGU8VH7TgxV9SuEEf3fcdv6kBj2eC4QFZEf7gNphRV+1MACB
MazbknY9nHqcZnfGjEavz2fk0LCF3dYkRdJ3lyYwG4fkJxEVwGyX6cUaRLlX6z5PZFG9wyxibdMZ
F5Wv+uRgOk15TdC6oQxAWWBX/GNa9oB+6cqaD6lQ4FT9fDAchtRNK7J9mA7zz6HTY3Ur5igPwpUu
uQwzfqQKL0stCy9IIp4c5gIvUIq+3qEBkzvesT67DsbxkQyeQMZiviydaN8wOVh3khv1dk6QygRZ
CEMHQ001/IAVOUK8ESxqoQJ+i9HF7qGgua8flLmS7c+zIagvkEvGMIlGqpOBkg/0hKD7w+AchORQ
NpvehLs5CSd7zCOr+USweBZkYhmDxKAuNOx6PuSZqU6j1WRoYfz+tera/NSgFfi+GLGAKUySV6p5
k01N+eXkFeg9rI7HeVb1rYqX8Oy2mifXqFyC2xSCoBREB9PqgXcO1v5upbcHdq+I6+oWuEdMBe8W
t0Yhh9iVn5F+DhIPwdC214rfhBRUcRgGEsZDFgiMavF1QztCALaDIWDfmRwMKExbFrskoiP4dvKt
7/bhmVrFBjLj+Ji3cn0eHK5XU6FNoAYeXhOyf3aqks0Z4AgDOWobiaawaA5hadgXpLvG48wLkCuD
fJ58TtTEgQ0J5wtZQqjOQsK9H0H+8Cfsa49aENak3dj8JDwbcDA0aRRf1aFNJRt/6kV1sSdxwGGP
jVz36nZQDWoj3HYEI0lnO+QpUDcVxkQRshlik42Fsks2eBfsHSPbex2W0JoQGw4HXQ9zfODjd7Nv
2vKa+EpD3ADAmdHR4dWBs9kVJMNrBYz86rNbqjlZ5xYTpCet+BbX1lQs/2lY/7UVta3WBudvGtZE
R0mZ/BKnwZJ1/aF/dKz2bxJyrHKwMK/+aZO29I+O1VO/4bcGwAbid62s/xzr7BMGjVxoHVs5DtUj
juc/OtY18VmBfFvrSU9KdqX/Tsfqrq//a+HGyyOQ46/kt8CvvZbjfyq3vYFkuWqOTHpWXE9QuCtw
amuqIe6CBnS7ghcQfplLj+jDfk1B5KyLthbUywthUf2tqkib4ARQe9sNzXCnXWbJ8ZqrqNeExaok
2gC0u3dqwu455Cm8Dmebd4FURycB+vfoheS78lV2TMjqYuQ5M0hDf7fDkmTYmMLfmif7vRTNGksj
kRGrmqpvs3YPr51TGT+yyZ1eeOAV0w9W+76bnhOYO7dI1naanABAsOlFgF7wDs4Qls+jsoioQDTW
W7d9x5SMU7oyng3LJuSQqfqwq/FMAETA49EWCaEXrlTTrakn/C1Z7H3Js5zNT0sHy8cCTvFoTmN0
TWsTHXPmrLM42vNd6I2jvTcbyFLwwb9axVJeeGBAlfUWK7AJU/6k05aNqhlalHkciTmOs1fojPO6
VmQbZrU8u6q6qO+xXAoXDGdsnZjiGZ85tnmEtxPFrmhjluBE8myaBdr/a90mQ4d8bwL2tOgFX8qU
hiSjhX5E3hLVZCfvmkSROWbAIHzWbAree+Z+SANz4KJWZHlXuk7zeUIiyafMYReh/iMx1c8Y1Ww+
0tIiQv5I+axX20uncroRvUb4tkqh5Xa7FhGiqkskvh7dI4q0GK/Y1tANiawjdsKLiRd0HRXyx9xM
+V5DVM/Opunp/EjsLfgZW82Ze63X6FbpLwXklQ55dQpHKdl+ELa6waIhymNWUEE02f4rhkVIp0Bz
/FcKSsQH2oMz+rGehMNv8zaKfkgOo1tBDJk6H2TXGnBaT+RQHqzOY1Gjp3a5+LhqeJ+FSZMQmYxy
U/Aia7Q2HwrrUfK/umwhtBY/Ib/AyMoqQsUK2gQYXEg0Nr1KCAV5yNBCIQGB10tIkhV4buXI23BY
g3LbLhQESNQDaUgRLqLvxN2xV4MSi2t3Wv9adiQ6P+RYjpptZZRDO7DHWyNk0Tvy10/O+uY9ZguA
PiU0ma0eVxL20jD8sRxGGRPVNinALRMg1FPG1jJq3kTYS3HvJQNBAOsrOm5PlNVgODyKcxQLm2ZY
0YjpSKz4iEXB24JIYi9ujXJYDhSq1rugDieqM5qqiyN0/bmBnDdssMvqI6tV23r4CBrO1ArEI05O
t7vQ6QlqbuQaRx6pnLc1U/ldycRz3lDKzcbrx2/pMSWOjvkMan+LuIdf1q4drjKDfd+tr8m9IAmi
ZRfXOivRFu98szx1I5q1fZWvX6nEYctnkq6Ws468mIvvtNVl1hX/7M9r4NbvqdhGRfOdVWuINY1k
cnDHnBPKTcmnsgphzvuEbMCf+G64IlPHWK8pc/WNRbbhFYcKXyEcNrOY+m1cZ9N2crNuDDqf8qRd
nPGRBdR0P6QzietcaVhoqt70uE5LWMe+5dfXzqMjqW1I1bY0GpwdEqBMX5S4G8H9Q5EUbnhJ/dl/
5cvES6Qoth7TeAa5kuu2/owutkUamMrpaeAqPqR4sfYLANCtGCKb2r1rv6WGMlnr8tB5zf18evIc
o9i6UnNhSw31bAMiyrg6zAl4d7hhFRQJsIbbbtS5Cmy/RJLOR8b+YaLVP46m735r6pSRmFlWntqx
kgD0JtsMLm6UWidVrp/vPMXhq3ZdTpCeBS0vWIx3uIysnYVEhW6yU+NGNiwjWfpZ9UlNYB+q3Ivj
reaJ8VCiz3vMB3B1UKGB3oIEjeULokOyeiinf1huoc6h7pJjSkDN99x2l1cv6id3LzgCrw3C9x+q
mcZnAi3mE1l4xQ6aIXblxHghoE6/0tu3QdlkqN9zn1zv2UStA0ozv5o0s/y7qdwLr5h3ZSSWH3Ac
yZVRY95ePHt018A2F2JCsYTq85ylyO3BmBNDytSZRlVnNywL7MAex7WCnDoKvyRc3KsdNVCpdPHD
tv3Y2i0eLetmmhuS2bvJu2UI9UhmMJlEjCohSYEubc1rjrKleaD7jU/Md5mWIkPAmD4EED/qmxG0
E7TmPrwvB81pMruwGoy6f0RBiwpzNKmh/RYOAQZ3da0zNI4vYa2qV+Dq+gm5yH1sD83jvAbSjVFr
0qWa7lPpop3Me7rgu8byxDFBSYBkNxafIjlOFyv0npdIOm89nKVDNdkVMoSxrPz/Yu/MmupG1jX9
VzrOvXZoTEkd0Re9JhYswIAxZXyjwGBrllKpWb++nwTv2LCohqhzfSKqyoWBJSmVwze8A+sDTZ89
bMVwmzvjfpIhfSFpX7VtDLsfBp+3hdBk4n++QCqKms68hn1fbycbkb4iU9aqzRyFORbgTblFFB7e
YhIl44+I5nKxhrvmZTuzhA6+n5uiQKzbcostQXa9Diazu7URSLlPbcgUHIW4tvSZC7iadPJ0EBgS
AEDOfkwc74ex6PvLzjZ/aNT7haQ6Ddp8nKRY+0i+n7cCBcWBouTXOTTcwzxl1nVuie73gO/KjzmM
6+YBrEExXKPtGWGUiW/PaVzk0AQa9d2el+g6SSxkO0ROeSSwgIx2lrMukFQCeaHO+tYxvijVgfOy
kbaEAFz+KrpxOm+WFPi1N8NQSrvhHvBWtInRObwKZeh9oTYQA1auMF/BTMiXlwBs8gtc2O1qkwDJ
v0au3dv4bj9uGS7AR66YzoAxVz+oQCPMUctvUS/Ns9xUdx1H4hbCkadRa/cWNkbZmLXnxuy538cR
/C5rblYAA1sLoCIStG1MCudQfLjofQU6i5JP7tsdLFqL9Nqv5YTAadK5PGFAfpe4yGDHkvY9h59x
KVymipkm5+UY1Hu7sP6KgJGv4kKAabdJ0ikhaVYJcGSLRiR7Iai5hDY/J0UIy5k8FqccgN/WLnQd
E49qWzrXQewKPNlV97VWLmRQVQ01z5N063yZcHHpBtCE8KTgGn8TZgOCWYFAtpwJn12KGujrl+VX
JDqGCgRIVuxs5Fk3k12gZim1/goIccAhcKqSq1LjyHKY6remUsNhbh3tkMAvDiIGu+b5A+7Ybdpu
ujK8djpzOJFVn/Cl7cqDUy4NptLg7dZz1Y7bvq4AjyRjbZ31yK5fQ8YnkYvEKTgeTJZzKrhmW0TI
oJT9XdInFExwWKDnFBBQTEP8bUAtAJrCBPm8aZ0zIctpP5kQyt0wCQAKCt4D8vojeKjSREoh8HuB
X3aeYOuBOEm+lpOH2SwulgReCToM0LWLEzm6wR2MSWM1yEl9jbLax76siTIKLNa4D7I23TRaawyu
18pEcRz/Sry7VngQu5sFEaJD7YLUWpnJ3B8m5YL9t+3J2fE704WPQE+w9tlvnrKmF78pdY7bNBfe
sk/CrniUvt/sQxVG20KHVrJs1aoYZmpHkCnqNRVisYVQh9EYMKh10Af9xSgtexNhSb1GuA4IKMay
Bxwlh8ulDaTzjfMtv+iqAlTMugyn8irrUmfd5l59g55ELG7glTpgZYxQCxNkhAXV6P7MLduMd1CU
4KMNJrEgeJL8S8whGw/FdA5Jq92ixhNOKDAEgN8JAy7sAqgWZTIn/g5bEOb04lC8Rc71PkaJ+maJ
xkxSCk92Td7P517reZdNlWA7BFXRQLbYgwhSF91hspr5JKjS6cryuvY2GUuYMM1BBsu0aUK7+VK2
dfuIFwS1kq5RZ+ipRScqDu4I1MYdJZnN4Cv3mpIV6hjekOcYWk1lXMA8WEZrl4bLglmIq2Cg0iuA
x1LaYrnpHVP+nPKyiJk+doEyFWJUKwdcIshLEIo5GkUIfGjgohECYTQo74NmlKnX/wRMT0F6roA6
qhfgY2mwuZ1GkzgBTeff1CAk5TNWsnrGTTqV+dCNobyYUL9bpQFz4RSbY8Twl2zO8RvJErgutuuZ
f6Ul/6fGlYLUe1WD/995dOcVxqNw8f9aEkSEXEcFsX8V27K54vQ77UpO0PGTnsZx3ys0HY0Ctxxa
rZbrHjcJ8W8DPhsT1/pKuaejQybqpYl9u8x++xQq69OO3nFLCk1lxwo8m96xCajNO2p8FQmShZ7Z
1vsK0Os5Ckp4PbAxP2DLAHLRrvvHpDBd9zIegt45VfRTI/wsLCMpLxBKKNj5tD0ttU5XfSnVYF2W
hljkmbIBfw1Jh6tyXhMAuksVEbaVApJhbDohCb3bLV9tYURqC8xO7dO+J8yEr/5Qe8PYfW0RbG93
S2dZI3RFARLwx0I+kWuJaRK2OPIcYv2YXCRnx7gtfUfej8XcPjFlqt/BMlRfnTAmou8azUimmSnv
zdJF1DgmNzL03mmSYFHsu16Mtm93IfYM7UkQ12o/84MKEwhpiROVWGLatlZQ3z/nwqVorMtX5Zur
9/1tXe143cai8egJl0oNClYmxZmjznBOhEy3AT6kR9WXTDNFLI3CakG69vGF9Ae9u1AokLWj9uHY
x7MrUGRwTcGFoITzimWAGAQtGd4Pa899aNOA3DrGtlmgFoKw2j+9Og3dAHoCEn2w6zQJ4nXRRwKK
8aGPIjmSSfDn40g1G4dg4sdC7evJ4Kqi80kCjLEkbfv44hYgjaNnDxAMNIPQtny8rI+ffcw8A21U
Ve9bCzWC1TDGIIKR/7dvq6wlbQb8wMMP7lwfOkR2aLCoqtcKFbFfgDuYrNvnG/of4chPGDgAu2jj
/v+rm/+3eGjzN7XNl9/4N0LPDnEns2n3gkI22SCZ4y+lTYin/6LTTdmSXYwevqB8+QeLA4LHYcKb
lD3xdvZe8288vuWZId8lpXUpkv0j/o3zdpbp27Eo6zBXLGabCbHn7RzHjWAuy950fyXmIrPfhc7b
THhoJN04xXaYJN1lBZWsXTs7RbnGt9fzHickSqtzBBXRbt1Jw6XWkkPqgBhXhZEZJbRqwdx+UyaW
BPOaJFYsAnMaSKAG+khDo73Sih57wE2a9a39BQiN9NGHAGU/fku6ni22yPoYcKs7h6nN8debXnAC
LSdtvNVEBSVUaxRu6OntqiHToljEoXQtPgFZWG/79WgAse41QZ5/wfEhKfR2dJBAsej+LN4v2Y5D
CPoNl0Y6qcp1nPwijCkBGOvJwv3pdyNUOt+6wKi4NTvpFc9TWWM8fXs1t67eb732u1vyqaFhOU0t
nPo2Itpvb0lXNMq6VfET262XXyDpF+dnGMg2tH+0pzFewKWfJlZGp0QG/SrPJkkAkpmYvj3UqAnR
A/N73DjOqEi2ZrJdonhB3aWYeBXbDtW25S4BMWBMW7HkjbhcFhR7k20Zui3xPuTUHtWwjx/q7XkC
HI1BxpoFbxaQYdixHJ3pUZJPqZEX1S9zRLzvq0eaXt+U+MYvVx9fiBX1ak/VF8KkzkWRlWyAwXvG
Z7wq46On0ISLmKInoGm25WxlEeW4zdomK3xy/Mz9Mra1p5WwhVcY3VpasT/c5KlXfYYXehvGPN8J
fWEAekRPAJSOEWIWma0ZTpl4GtD5E5e0HbMOOndpIN13FpNjIw728bO/G2QaIgFbCYUw02cU9MR6
9eyGFRt+XfjOY9GDAYA/O0sod3QGl2geP7mWnoT/Obf107FxuRZMOHY+TF2OXijE/iInBLafJitG
Eu6XDTg1QdtD4lB3RoFAD3ExCw3t/acPyRwS+h8UG9l0jyITYEKtCrO8fZxM7BCxz/CLYLiJbCNl
dD++1JEZpH5Iwl4OaEEwyuZtHg1oVtcWbWa7fGrRcIJuhYJL9a2wO/Yo/GWg0MsvU7hEZnlep6oS
5tYbkny5y1pfSmdVFmyIZIpkr+E1QugoDqN+p6ku+RCrYN73o+uWav/xTb97MeA3tVw/cDhone9g
2VaYIxlqm9VjNXeKu1BGmGe/B2s2vO91XQpo0REirV302WC9n32ACIG6B0BSXdpFR9tWZGiAoPKM
n4tnWPZCf9pL+3btBzJBH91yUB8o0L5wc/9hTgoK5/C7lQrxjjEme7hNy2WEaZxg7N39hLuZhTun
EvZ88MrZbYPNJ6MUHC9PbtCHIsEyQYERyOvRu/XiUaqyV/VPHGqwMlnBQu+WqxYxEybVMpvxPJyE
dHCwknailNXUVpgCGMT9KGGhn4RVyPzIBCyz3wTKjAzHn5vTBx8sFxTdywYMwofdxZuAmXxvsYiL
cCIsKZQD9UBbibdTUQXjGEYRH/0c4DSR3qINKi5c0J6nIriOEtlN98usQ4gVGjrIB+JKCg+UnXpJ
RZNhwN6gAbBqkpHMGdmlrPwlRvDt1spBk2e5YvmH3vcqRXn1TsHt5x4tmYUkuBZcqu9w6GWGuAPV
p+VuAXkw3A6qEcNNm/E3I349VJmXVZIgc1HTI5xGLl1CTMcoPUPcnoUeIQzHw9QoISMUNEMYq7wV
HE6bnxQA7fmRFLxLKeAbTUl33Y1+yWE2N+ixdOuWgkcMOCgOubSBGgo/vqCVwNUArktx6YTQW++b
IPWGfeQOTXpRuFUwn4zQhKsDwq1zf9ZPPZZB6ykgnp43ULOs+UAFOeGwNKNOn5l4F9isNhk0XYtm
AEJ3aLH8eQAvQx9gXGGWEmpXR2RKGFDPrJh+2BToTawofdMot2jk00LYpr6cy2zdSsRW/v0ZjWwM
tXWASaXJmimHI8oKrIjHGPR4IXHpSUL2OsPMgGeKX0YVyubIyGmbKH5gHDv0X8g9erJ8K8GaoNw6
hk/UNoPxYFjk7Dc8Hhu9ni512HFqOTloinYL2zUrbyp0D3x/h1yXni4S2iNraqjCkFkT22gIA4vE
2JbfgjwV+bsu7vLAOTPcKYXjVmL5IvGIGTJdZWBjtKKvQWEKxgSWMTjRUwpeA50x/Md07JZZk8P3
ZvrQ+iGyUIrponGioYq3taH0e/ftgV1gqxZkIJFEtCM9fxW4EL6KA6dxhrOwpVKbbWpcqlgKfeZg
Nsib73A918XRjltCYFZfaOwzfS9U+SDh0bVD3/JxDmAr1BtnEcLdDyJwdOOuTAMdt0UDDZHL1g2Y
/5Rn+GIdOrPPbWUunkgF5qAAyX5Dme0ZzoXWJJ9UEAK6+6xD/MbfxabQU1SH1sOtDCr+21jooiET
lXXsDYSOC1GGO6as81nNi948EppxD1njKL2kgYfzobiTwbfDPIC4sUIVxnKGWx85dUaB/rxs5/0w
mW1WXgyFC7x02yjAAEB+iMX0rEY8SHUbmYeL5e3R7qPNuMnMW6BBaThs8Eb29c6UFJC7dsI0diDo
YunsunyOXRMNc/q0m3gw5XLlzfPE9A9alJsRy0O3cq4IFMYaWUWPmhmYPlP7yq0xvHfSL7WVpKCW
iNX1G65SkF/WDtnTFnZJ2ppFOq/grtAFX08FKLrxkEetzz1GRsu7oX2CBPtD1VoVD1NF2RzXX2k2
Ri7YSbQkwUAIM3XRzmQjZrvZdlRPZqxEJFq7qL8Qt08YstioVe8jnFG8OF7BxHFz8bhA6YQZymY7
awvPDK4RNWWVTEmCDF4NIduHVgNPj8mD+K6eiajdNHKXY5zOV2Y/tcyhyEnx9T2gs7LwvcYeeoWv
keewVbZNxSht8EKx6LZOpmH1zWU7CpstF0+MnrdUWaT3oJnmcuSzwsbUu2DP4DNzzRTx1GFndnLk
J0lhGr7XYd/MvpSbmLtdhxRdmUgJpXu2J+lOgvFD0pDdYWAUWQuW3bVMqAFHKFRpefvN7B2COWam
B0W7cOMwxnsu7Vog3+SO7ZLjaJilzylfRojztNvALfQh23V9w3ScMIii4e0HamZ/mIPEcL9MJkyD
eMUW5bl72XQVjxTUqlYr1Nt1iKU1Y+ZHgL1kI3/yEHZ9PThj3Tg1+EvFrhpu4yQbKX722bIgbRig
dL9porGKkElBmPRr1Ew8PMJ5Bbv9MI8+d+xn6OMMO/zmfBZ2BkOJyRNQv2ME/0xrULr6e7OLXRlo
YARJuHPwLnq7bw3a5XcW1FrG2PGVrpcSicb4tPhGnLJysTEAOIhAr0XDyE7ZdjdtmKsO0YPFmsUP
oxppBZrlVNyGth0iO6BUkzZnokLZDvjh0MtHeFr4D6m4RMwL7UQfF7dKps2PlD132eW4/BZPLvAN
BWAFSa6HEYD7+GUJUXlZ0R/u6oN0vFEiY5lVoSfXDQSeFue+ETe1S9XAYtPtQbO0zp2CYxXITIfS
ZMM7UmzyU9AsGafwoFwU7xGh1CH9osa5gBKKa3K4ksqYu3uqTL37VRTd7GI33ECFR6CusOeoXsmQ
54+Yp1HcIUnPSVYAgSnGZdmEabGYuFGC4KsPE4ujp+KVX4yg3OVuCP2YNjgB2nIbI/dTc/BRDztr
ZyQEVg4YGmsNDDYENSzirg03Rm1r1wc6EZghekW8BzLUbZraHJdDhEuZeWKNVmLvaGhaFTg+v1hQ
W4scz7iSeV263zAJR2DzxIStJ5ttWJvTdDt1E3rdRttVxo1ruO1y11XMahRWhVAQmoeYLnDRCV/J
EyTK4mWCjOIDGocrV+QnUdplNI1RYEJhPqTHbydrXz1bAlhlFlRPCSzEYaJb2c3NL5xsYZSsex/h
jJXttF4HoDGqGg8abm56eHJHpZGLS0hBRo4pk5CEtcmvhF4BzknrOkDIot7Qv5gXsRVO56AqoGwe
Jrv6E32bM60t6wbmfw2sY0SWmmNJlk4pvW8IKEnpbmQ0qmggnoKtl2PM7HtEYxEMaLlTIKqZ/zgH
0o46UQ5kF46VkI2Exd0EOnxUHOAsh8QVeoeDj6QjzNSAcR7twIGOMYgFp5VjcFia2CAkReQEte4L
LykzTpmu8mJ7OZl9n8/c9V6toz/R4hXkbPzMAt+Ki91QFuFJ35Sp+A5eQgNTLWn4kMxjo6PWIPvG
Y5v02pbIPsgNRunEtT2i4NEkdjPWKCdK9rIsSPWhgRRMhDaWU+J5uB2sSizOPnTtgpCossn4jVN8
ESl+rohLALbQCiyV3hDLwuaMHtHiIDRBoaNjgGTl65MzQDyBO1Vx4nNtDIP9evk6uF7D92pcQfkw
E/NI1lJLA5/7b8NM75O56xf8iJ1ZIXdURbK11AN9OR2vhqCWFgB6vRI/x7Gp6p2wM786B7o0cCx2
EtUt56ySvg5Z6OrpMerqSnTW795o5zzcgC4aenzDrIq6AUqToABRkzKVx/Czh886RHou9wjYn5xS
f04wFyus4Tavkfrr1iIc9d1bTmQwkBK/6bA+mVPkln9jesXAss1k+g761kCWfP/vkVgaltCql2De
qA9VmKzf1mUHRmqTYwgegGpEPo4hS03igBuvnCLvOzw1ak8vr5ED07LuSP/67jZoookndjCU5R31
7eCjfFbBOUWKfRkzMwrvhxzvv3wPNyEux1OXcHS4XXxbR7F4jOrik1Lg0JJTiSUZn2V2WUoIPtqY
Z2KvJRomS0m9zprW6Wgqv9ug+EiUguaAjuYHvLSUt0fZsR2CK+Dmdp2ei8g3uR9kgPU6cByA/7BS
coLM26J19RJpykYXvCr6biCyBlcHahbWiN/TxtITzIn6tLFPGtuHCgGe7vl0TYYh5tDs65FAde04
kihQOHQu9gMMMOZjBECNyNpkBLLfYF0qvuDv9U8TlajlaiwCn+PSQoGcMyxJUEWloCr6WAfzjtR3
+7I88g41stuiH2teqkIFqSvPncmBvDMEIzywPdzu3GdVN8yFAvUTYoJs5ypXz92issPqogT2Auc/
LtrAorFKj98hqB3rmXfbG0PJtapF8Qimxt1RrEC2KduEwI2Gm9gPU/UwKOAy2JHkvUQQm9zSdc7d
0epyPDo9m3lWmrZOAjNJ3//WxPmMF4IpHuEliSfvuZu9BVkD2t/zQfjhPA0nk+00+cOQWBODEr1E
Pm1sDsQabR0onjadMJMBcvSSEQdLFRIYTHEM1QUcUuPwVUzOorYY+RjTI2YcuMmYBoJNayeRCenI
kKi4RXFFSKe/RarXAe9njBbjbyShTrp9+HpEYWrCvAgVBNB0/GUsa+ZH1EYxb027bhKuTwF2qetU
4dJCjBJ69XLHqOsdd7Eact7TxpcVTUDyB6aT8Lg8pb1o0VulZE8We4mDXJdsKzwwiGiswEpIVXIc
IB5fll41FDq0KoxS+wfMTV20DbytAUgkEJdR14+MyJn1lPTNYKy+mPQJq4YBWXTG7YVGx0COlq+X
ONlyLC+EyF1tyjlm8UkEM6W/FpO/tKdBP1nFPmhtcgoONnwlYpLADhXaHWyomo8J3U6xV2VNpSNR
u7LZxYGlPmeNUx7DaDhtsgGn3wsC/l6sWypXdrFFLFBngS+JRRGhYkkNYEHMGUX+Rsy0tLpgIeN1
hyBjopMkmcz+MakqXmlq9frW+wrQcLmFhx51HfwrdF0vfElxhB9EN3S5ApylN6yO12ig3JS3aVqB
AU3bhc5Agp3Mg1Ojhx9uMb3TOweqXTrQLS1IdPknNa6/qRnRL8RohYaO71nHBVYEnjDGDovx5xR1
Os/UngGJtzHQNypg+vaK5/3kksdVNcpUAekpnVjXsgMCp7c1XdyJq8DsRPfTE6Pu3rxMjQJ9LY6u
j2ti7y+FXgQxrqMbRrSmjiqrdoJz7kB14mfqAi4k8hSuMxAUslmzd318redq4Ov6sUXp2IcnafsI
Ab3vSrWm1RZjkTs/J6fsSWT6pIQ/ALrZTViGiSrRt9ouombT6CvXaymiDEUDVxoCDHk3VQjd2QhJ
efXe87Iz/+l9VCrWKULley1nAjLoI199fPvvhgoEN6xZhBhgoIOI0d9/VWmfcHvGitz3HroUCxgk
1U2l00IOV1Kojy/1bs45FIYR4hN0gmxIwUdvhTAqtVHFlg9Am5x+3kdzkI131gK83CZJj9F5+eTh
jlsoFi8GJrXtcU1kHZ6JvK8eTgGpCmLq9w/A4fUe1U0stqs+ZWe/iW3Qf/MmCon3CSZmvv6FBY2p
vrDbld7px89+PMx0TUF1UaSlTepZ1vGMHAGGDmMYOz+oSZA6oitPlSpAv44d8OMrHY+y7TkmT4tn
A1ejOHZUvMb3pwkcK7N+gCj1gU3JQqfmaUamtoePqaPGjy+oecCv57/t0QZ7xjx4dPgoH72dQQDd
FjaTWf1QFX2iZKuAO7DNsSnOvNdINfiYYu0SY3y+9nNEe+ftxzeg3Qzf3oFgEmtwD0Bkn0e3394B
WWJSWNKvcM2E2ldt6WXhqEvVIwmx3X4OWwaV6NAYoIjev/8UxQ0km0gvSoHkaXI6vgxOmXm6xEPp
f2YV10jHkC0suPtxJLT5WAftJnA6I8Aq1so7dmt/9PRhOcx9DWgxiUyt84UDo66/dn5P8cga1QQN
Gv5AlW0Dgnm7A10zYDi1qXNDx1btgAnQDKHC9sli2rTRx7mQKbEN1Fh9xEupJLflvxToW0J7ds08
t3XQlAXdc8RnWzpYjjLU5KjatPHI+AdxpqhM2sM06CJLhfvt2cfD/27C+a6NdI7ng/7AKeJ4avdk
FgnytPN9nTQOMWssO50ChUunI4A/JeuPL6l3ijdTjq02fO7RoJyBMNDRHKdRhmhBG4z3YSx0jbFP
Q5FfIK5s58al2ZrcAc4sYU8SNVkYQ1KELUp9Nx/fxvGTO9DCTHZOzZ5hzT23v19tLxXArJF3mdzn
NeXPs7RUXfnNzkdbndtt949wTGikEJz5DpUigasQ4iZHk1wgapMmsm1/DMD2lzu0vfS0yDKpI6uP
n8s+WtJ8euALAOHCp/PmOOZRRynGj6fAJMb+VrUdktsR5csO2wTKqGS6aTZyOqxoeJf84VOwYV5O
nhPekax56IJpSxZKMKQ8un8vR0CD1BEWVwfqaUyGApOYVZHg1anLWpOhywABxC8W4RAIXSbOS7oj
t4NhOTyckXucRXFs6E4RLiV6vyYhyKfmFAHtdC52Fa527sXHg3C0qTAG4JggGNt0IJGQPR4Dz4u7
sBT99K0vM30yRzWtCmyYxprM+eNLaVrg6/ms3ymbF8qwwLeo6x/P57EGEyktN7oN3Pr5Wj1MmUut
XqSPJrZ6tqCX3nsBSIdRwPVKV0n/fKUG3EtSEgSTwfVcX9czyQUlO51dthEVBSPPcJE+b1mqcJRT
Webjyez0JExbMJmkx+nCpjbs/jT+6BbpJpJRZDZrZwnMhe8Ndalf+OJlXAVqAuEwJFt94cGiAoqg
tpfoN5lZRC3jCj6tfu+dSnVh+U8LjRXJ3M3oeXDuRRFVDmc1W6ik15+ct8Hb14fpLSRI29Q8S4+z
EBrk2zOh4QmGwJTRYzE4/vdMoY29s2mP7kUeSJcaf9LtAJ6Fhxm/qmgjXbRmS3hXd2iUQLOqgr6i
aQpJPTRmrXOadM23iPy1vSqmdkjWSTDYeyz7rktabY+DdFsc4JSBgRi9HPEFPG99SMy0veBESrT1
aYLcgAEr4q+FPvIA6QXQHAqoQEg3VA3zO2MxOpIDxEjHdRuqK5dTKd+5heFc+LMaNp2cmy098eIu
oYd/hs05XYJMdpTz6nykhddZxQ9QEx4sB+S5V/3SmBbCCcq/tTmfH2SCOd0qUiKhhBG37Qn2GFAn
fae/Sx0nAQdlGm6FKron7yFxt0+FIdVX4SLnTG2q32dTn+1oE8wSRh7N5fU0hinIercczoAgb8EC
DxRskiz7qw+EoGoeoRAK/ai+XbCX2BB+GgnVPsNdowR37Xaz+dOeu/YHCoron/Ue7KtJlIfcb9Mt
Ivfp4eNF9nazZkLQVmYz8wgVXJtA4WhC1JR//AZvnyfe13QV2lGF8HJRwxsVyhTfPr7Y2wX9cjEf
oJw+5onhjiMS8J6EdiqsnqB+lWCEJvPWqqivguLPLwbX0bYEcV1e0yJEgv/ja7+b+c+PCVaHlg2b
+DEOrPdaZJxcVT41GCXKlVPAaduVDrr3nxwTz5/0n2P4+Sld2wZ4EIYWB/JxEjnhumgPYGWeLFQQ
BmIejotVTcID9yIp/JvKLqObtMXCBDE7L5QbZ8Cl7QS9N7GZig7YF2A98UUJFZ5VBuaRnLcYxVJX
7BDeI3ixu6qUK7uz3GtzyKrfZe8E5xXl2evBnu2/wow8dWXVlgkNJIfUUiIAgHRJKaje5PTi0Dii
sKbC+QkXmY5WQq92VuyZD+bUOeuF9/dJLHQEwmNIdBhAGMS4QKS0j0MCy4DL4Qbz8uT2evCT1ElO
nDor9tMyPVSo9N87Rjhtejum6dEoQ+xd+CvV5uMp4OnJ/ObN+BqsqfEgCKFxjB8FSFYelbQPEv8p
7mkcUE6D+TwFnh9u0OdcOihR8Ez8ssM1EpZZSbenLvc1dauLQYqhWxV+bHxZrNjdO8tM4UxF4Y8S
nwlvrXLjAqd5/3x25pPKKZ1baqDFl9rgpWGVgO3Geukm2i5YyUVrX4aaBEDyvcO44vcssvTS8dHx
hbnk7dO4ll9wEyq0rmfb44SR9N9Mz86vjSrggBCTNe4cuxvxHVFpfDsWYYKoTWPyAFgpoRTRxbQA
IHpmNEI4E7+6nhGcp8ns/mVR1YZjk+eY8nw8uHrsjscWJXjSfUE269t6/b2K+npKwrx3P3pqUte7
NBonu5Mp7qubHOeBS2vUjKCPr3gEr2ZWoSmgUbfgkRDvBa729pKogBSq5Oj8lcnMPaNsZpQQf2fj
QKESdygsSdnpvVg9Sccs7rBe6s7TNDSvjSF0dh/fi3g/tQg12T6ftfeEdQwGVGPptUGMzn880WAg
b6+jHzW09GGDM6e3ajAGpsJR1lDNO49a4SZLhLdPgMNuqJOE4ZqGJ+QHVQv/e9qh5UHplxJ6ZbTJ
BVZp7R7ln+lS9El8GqML6a7wqbHx3oXC/axYWfYrBV9gHZSLJ08MhmWX5Z1xgXC/lrQcfViwbTJf
zdPIcYZDn9zF0NkgXVtpfl7S5iWidMohRiO5qICUYC64HWh63nkDqSmxSPu1QwnpNCkLR60UMtqI
skAcXNbo9LdXaIpVtFxB1GE7ONFX6hA4itct2IeLUYYtsl8p3Pc141dbp4BTRnViitj+C42S9HsP
Pe63m9oppZ4hw9by47fzfv9hpoSA5oCuwR56V9dzbDqhaCPlvwJBfWAVjqh3g/KY6Rryysip/Kel
1Q6tlfFzHrIRB3UxyPKz23iL1H6esFAgCJsdkKtwbY4mLEipFq1pv/gVlWLusTvkhYilT4rztBAd
7h5DeIsNWr+bRRJtZRhN90mgBsk8Wf5wAR6n/x3/qq9eVuZrgcOjAt3LzWgGDmhLW2vM2m9Xz4Kk
+YBBQPYr9k3xtRFWe2MXuGf5FHYPnIv9JQ7e3Zl0q/IUKUQLqpnPQeYX3XSV+kkAILkaB6zZeuc3
yPnGWwVNmn/95M29Cxl8Ad7VY4mDmSapPBqyocQVKGzc/hdV7yb+RmThtXj4uvjetvjj2WLI6Sm1
iwg2gfLq3wkCEjlCN7YcT+Clt3deWMTnpj/m32w4lHRIOAV2CMcWDHec+WucHo0/8+1/eBa3s/z1
f/7r4alEYy5tSVIeuzcapgKezasXvHnoHv7XiwDN5UPJb/6Vto81zeLqb37rD9kiEP/iaLYJS23S
7QDhz3+TLYzQ/hdcB8DlUGC1FqROCP+tfIr0MUvLRXYGPUVUXriN/yifUo0C2OdBQoKLwx3+A7eT
t8ccQDLKDWROcNf4tPfoWzKrJMe+XBwok6JxXCII6lmoHS/zjIJGp5BteTVAf7NO/+6CdE2hi1iI
RAvr6Fyl4Yyzsiy9A6V2GowDUlxL2E9XogiafTy3nxHD3iYELw/IGc540QZByOcoIQgzsbQ0R9yD
XyfiIQu5gJNl1m3roSny8aO9XdvPl+JV864pRFOXfS5gvgoZFCa7cZ9b7iEvR+8hxRt3T+mR+FCg
R3LZYTZ35+eZdYk+4XTz8aX/5imZSR6zgSMh9I/LwWOTA3QzlHtobVQdqkDCRzO8CjQYYJPPhD6P
ApXnB9XNEEhC1OVo9xy9w4neX+lPqXsAhceFfKnIC+iiQ7wbOh99jsrJZHKGuQ2SI7NKhvY7iAAg
fVORGmvTrv6ZKKi+IYECkqAvQyOAQuXRrppZSdQXceQeAqKBcv0sD2IaeXry37wWqgqeg0MQu/hx
OkR5zMRLbXYPTjtal71rtE9+V043fWZ/xvbT4/ifGPTlsThVXc/zIRNxrr090tIOoBT6du5hiJLf
ra3lRuzyM0bR+6kjdBSB/jF/sksdvUwyLtfv7MI9LACrAbgMUPjoSBtrkDMUGD6ep0eRy8sjOYQs
FN1chvDYWymIAI4vFPwOGcERHi4D10RYDS/oZ40UsLHegytmFilqvXi8dc5pPETOJ3Wjv5nBaKSw
7QEN4X/etYwiG7poRPv5MAWdfebklWWsmihEwtVomaFNWJZbyu7QKeelx6z7efGibZOesIN8xoD4
uzfg6swaHwqaG8dFrLwIMRLKJYsXla0bpMWIALTEkivVZ2SUv7sUPF9IN6g6OO+oypMMgEn6jXNI
PYY3fNaWMgqtex9o0Z2PX/bbrZ7tm+yUUDN0OVlIJY6nLxgDvHcaaZxhmgfH2DCUvK8oVNwvz1I7
SHwGnxRFrLdbsL4kssDQYAT8JV7wcYlV5gvVEgu/KDNC7xDNJdRuWmApN2I0Jl2k4L063jJdJUGG
4W/Mkion8I6+UaG3i35Hs1+02P/zDtJhNN0yAWzUnaIEF6lNirfpJ4ME5enNKqdQC6JEa7hRfabV
wNH4dpWjfp+5U+m4Z21hlkRxKEbWqTB2sQWgBUxdSaVvXSC3UqOIQyNAbC0+7Br9VoS60MnhHpGb
YO+NKGY/LQhkP004d+DflyysK90LTDZ4oVvDyrNGWLlWHLoPDcSVm0IgnmRm/BrFMefUB7ugEOSw
kZWys+a+G/z6gGiHc6YyBnCFeM58hVkHtAFBq+4OZp5Bph5GjbW3Wo+Pbv0ETUwKNLgiFwoixSoG
miNOiqrhGgEj/ZwkNA2qxCt3cEn2+lSiQEab4P9xd25NbipLFv4rjnlHAYjrw5wHqe832+3LdvtF
IXfLgEACcRPw6+crQHajbvvss8sxQwzhF7vbCRRVWVmZa62k+mVoyUMd23lzrixozXoF1SBGsM3b
pCd1qm39q5CE7lO4jnYP4Fn05IokFORnh6hF0XMF3SxYx8FXDYomcJlmaoXhbA8E4vMODc6HbR5a
S8pyzHYDJZVlrZH/7KjMVlmay00d6o8JsfYFgmy7+9TKN+cmOe+5HXhGOcP/0iqbXBM7jFZr2kcq
FSzSCk0sYxEq82llMKKLYPG5NvTgfDGd0vY+A28CyFT7iKwm4+OiPHSPvA6ovBL1zsQ1+E5tCwqt
SrOncOPpQnAZzn+TLZCgceqUBjAUfyzQNfX0Ej4XVjbrWqNNA+NmFCpk73aXoxe06GNjReTaN366
FoRr+qMAi2RmG77FEWOzrRv7yheBiULTmHfebuPeqNA378O4hqEfqYpinZjbSLsDUsysQUDFXNq0
xkX8nRoUZKAYscE52ra2dZUIf6mUNipsGSSX6BwaFw9DCSSkT3rOvmjF4E2YwV7tnW4aR7vzlQ2t
rGtzg0LZIgbod4Iwk9Ciazs9ATJkLsPlcD9nqOQgJJAj3k6HGVhCmsNelOc2Sc4axgF9+Ej1T+cJ
raNuOYEiPqoFG3NZQuRbWn7h6rDOUzdCzEZLP3jTRr9oGtR4TnSw6F+3Zbn96NC095ZOr9HJDnVh
TUA1NecMie70KohiWm5E5CJmWVRVIIsaGo2rUGk+RgCA9zPKhKhhgBes7xwOpDTt9ekuvAnJeyDK
OqVORv4bCfn6Y0h9E/0YP0mQ8RGtb5iTsIXUbPs+TzJ64K4XxWYVm2n+3TEa+m7pdnEHWZQO9cgY
0cOjCPFM8ybCce3VBH2TXKmTL+Cg0uyMhl/WI/016MyEUv9NnKmpd4Z+gE1zryJBOQeV1/MyLuI7
FzTUnhZqmf/Vmyom+j95csupHNWPbb241urc3p07kAUekmAj1O+T5isNSuKrqbFB8IgkS/MVQZDw
1DRhymVayWcEqF7OoQNtv5KvAu64LdHPIeNnn4tgFF2IapfpJykEUtghPsLnBC9nNP0B8oQi7Yxq
3uK+CDPlchvukst16mdntVnUK9oq7099JVDeIwa3+RKEpTGH9EE38i35lDWsYrSO0qWdG6yPoFFO
oEn586JMtbNNEmPIUe6EZjXuf7pATTlMpz5NVu2I7tnzcIeqpjlL0ej0IPRlVbK/IdJ1Lsj21uYJ
hBEErxcLbkRleXEC1cG/pHN0Ngfh5Z80ca2c6pu4+EQzYdovl9vsDPpEDZVFfYzsLP7iRoFO4zyt
OsuAw50UEc8Bi27znl2p4SCPe7+xjN1+lngqX9T29PUNqa/tOzUvkndRljOpFYuIbFkvUGZU9DVL
Iss4MZzGSa6vr6EKE2Dr4OF2c7xt/uSlKg4pblB6rNWGKavmpYuaW4G8IUg6AMrA4So4PPFOLSFi
LxAd1E0lphGwUVHm2sGuqFGPAA7PfuwU5gJ1Rt1AwzONhDWtSrLzMMhxQXhjAjPRAkcBW3uXgWbY
nFgluRxRGaPLjW/uLozKWFfAPsPkIUmYtvPYLsGNw6WOHvR4R76v9Ok+pyHzGwsF/SzZfDXXvpN8
r5PSIF9m52gKgRY63a6N/Wrj7Hfe3AwV8y/XWriXqe9mF2BdPapMlRcUM4Qo/W9ZmS/XiTk9NUEj
e/MFYmXZF9o2F8qHoAEveeHovnNX0lF7btGI+dQHDn2xRmblrAby8alxPZqZu7ax/1Sa6ebe8pLv
etR8qdCUfxvmen6BXyUNqrs0+zOKRH/yct97aoJg/8ErbL4cK359ugN84SLdb9OwuxR8w9kuyuwr
KCwZEM097ZfnGWot9TykQ9b+Incr9dqAH3e7y/LpvdVAOYdvHRbazOIrIBhOPuEzIpLV9pTmWtFt
labGW7Qmo7c7tNXuIY3t5mmsZY9GqUSnMZ3JvsWuVV7nVtKgxLnQA2uWOdNgHvp0md4XzR4Bv12E
u3AX5sl64xhX9b78tkDj4MM+98L3WlGot+Tgza/h3gq9eYrYFHslMluzHWpJd65RB7fIjUPAI+do
zfzSy5Z6sE+u0Y4B9YrE0DVNXhRwGXm2SZFurgMkALc0/Kw0XV/MQOrZ1ZkfbacfrTBBe247bT4k
gb+4UeuieZ/7KpSH0ts/UGfYFadqlhnBVRVUlTmn9ZkCgGCxd8I7q6JN4LnrF9kFp1zlZm038Sfa
/+juXAmRZJzpiq2C1WTy3O3Z4b9r5S67LZIEXC8b4TVyJZvoJHF9qGIx0BF00aPdeWjQT2ieEFko
c6+0y/eeXu4hka0XaDXTAjV9CCko0WQzMm+qQMeNoi/m0sksKbd7avBpsaAGE+u3uV035qx2Yd6d
OpFt4BC1/SrWrWJx5iq75swDBX9pGDvEriML/cnCDu6zjbb7VGh19plErnFaVrSoohUzglaAOOhE
j0LdrGrWNsXevR2g9Nb4T6iisw/lKt1OFkoZ0MGaoXpXNpxTtlFjp2jILYK3lDGqT2q6V27NAMLa
LIDFeOYo0xQNrGRrnu0ym4azsR642XnB3P2+iPzqrwSowOPepAPt3sqt4ExNLNjRWaSZCP3D2k9h
0dIZosmbHXLAflMXF3aefDf9ynsHMZDCTkPK7Wq6r/wYzfPt7oSed7saDlCKWCK781sl2q9PddVa
5CcuQO4rr6krqDDwC8ELF0buXIeFWs8Uwy6/+FYdI1HrNeu3FGXI1S/QqX27pR92PqOli/Lep1wy
Z8/ONIP2EPuoKj5X/q5aGN0J9v9NLrR/EZGqPG17O70vVml9v8pYMdkhUSh+2nYK+hj/s1/6vaE+
R/pvsqs6kFrOQgMZm/ah2if+nY0ImGpePJGANYyJI2ohnGbJ73FxIIximoR0P1Ycc2IDfkY9uv95
d8Nng/SrYfj9G3bj+fvfGbzBY1xsc/EdvCAeZIt1kSb8O2NwZOHnGEzdiSlQkaL40V7T4Ri49OMD
Hk0ZEz0TcXU3/N8fg1/m2UnDGDz03xmFIxs/R8HQJ6gXUTXle7cXxarnMwH9IkQ4OGE7wOC404he
Hy0H2bef0g4NvrjIq786B0QVAml3QOBUG9prbIOAcAmJD6kpMHUm4KhEYosZPvj2VFNEnYXEV/fy
o1sBKCjhuaTe3tAmlHIoLlJdfHUBMEXomAVXgqTgyBYAiU/Jt58akxaHBRyq+8Ss8udTQNNY/xZo
T6psh9EZ1yCIHCnMBrk5wETn+1MBMl51A+AkJwxCm30f3yQwcdlSr88kYIHDeEJQqL2OogEKrqTZ
yY5STGmv0a0E5Lfcbn/qgA8/ArX/JCaiPQn0G/hKvSM4igfYCaky4A4PewVlpXEtBQTVZVfC1J7Q
uIUygNZviEfhALHnhJSLAM/0keHYBgG5Cen1QOSngvHXBXazvYZO0TYnyC3CitP6fXF068G2RLlE
zikQFUBHM4VyaXsdzwTVnAi0PAHy2KYAfBOBKZZ6fd2ZmIDjgRSypJ7viA7O0AFYghpeNy6je32d
tSn7+oaFbGmLW+5d/tHXd40J2d0p4zw6LwhNU7DspL4+5wLA4ZRFgZq9NvlpZWVQeiZc6IdndJMA
kLWo8kqNAlkC8E2awbbXucHj4FBVJ+y8DFLfNWxMh0MD1rH8+3PyUQExv54l0TRjYtHHTBTp21uN
6v2poMm+vzqBisz3NwUKjOsoLnTcCTAbC9n4n/skE25Mo8Aqlj4e2xOqh4AKBSV7sBPQ6g6mPv6m
Gx13dE6Ar+PI7gSkyUQS0Cbs7a+jUbAYBXTxLLcPm0eXJBBMD+nDgT5RgUOSLXz9hOhOSSaqKuD/
/uf/VwnTo0Rfh7q9fPrv/0IXXJcOjB1iH0G2EGgrcR1HBc6ERo1MhkPg3A37mByCS9wm6Ran6sQV
QrIWZ8XuGq4IV+M4LRQ2nH7JjG5FQFrus1n//Lg8NUmNkhVVgc62F45m4B1FBCm8ptEljvpc7ajm
ArldyblgmLylSJA9m/HPR8FyJ8DDYZrAuG2v0c0FRE2kvaPIIIs90jw6K9nWxIayQceN/u1Ht0NC
whH8frkwWeekjMoHDJXuGx/FCRDCJpwkDZr59A6hveGIVgKa/ap0nECeHF4FCiPdIIhU1POVQLBI
DpnZBv2vvUa3QzIK0udmVgI6PuRJkYZ4zSuKVCq0FBEzd8M0vlEwyIHKrojpBNIIKTKWV3cN5wIh
MyvCQXyku9OYloJOfxfZ1ydTTIaULtP91ne0NVJZJn4gjCLn3l6jOz1yqp92DyURILi0t0EyCJpU
NweO3aJm4RFMCst9BDG+uYBgj/TmwBl6ytkJ0sarDsEmhYDP1KEfddf4AoQpjAfJFUGFCTID3Kdn
weDzzQGBoAmkTgbKGeMskHeIhAh0/qKZUL/5EQg9f38qCmyN6L8cyrDj2xZIBMpuCxwZEDqCs3Hw
CCyuwSiQT0KgDEJa7zfHOAqC6CUXLtrkjtFOAm/RL/nhKOAnKC8JcZSDS2hvOKY90mB/kB0FXpKK
MkWG19FXlFngnhImjXkU+oyfxB7JikC1msRStzm8SKhwcsAtqiip/5gr48qwwmXVZRMqhkrChJpz
Hw29SCvZ9oQeX47IOnWjQCQxrlEgB6B3zkpiLhAvAcSj7NxPhqOosYXi2KSVdGt8flGg6GQ9Akgj
ZD/cw8nouNog8BcQX1WBRmqv8SUTqLnJ+sUpRyeVfAko384lHEUKjlgrlB2ZDd0ojG4uoKoqD0vT
2AKFkuNhFAg9nkcKnKBQbxV56B6XOT6PQEZFNmqm/kp7XiGOezQJaDeKXgJcXSLm9hrdARJCrnT5
kVwK0FyUU8kgttdRuMhSsDhTcGj4uVRGti3AWpZ1iyCySEs5LmmlbhSOjtE2o8TOiRRK7xDGNxdM
NM1lNweCZtJFTIZfQBHajJKo9vaJt9EdI+HWvxDF+Qe0DegI5BLAq3fX0C2SY6VQDWwJ5fr2+g+2
yL9xvvjBg5n7QfTUMmCCVfYaUeZXv3Bgfrz8ec/6EJVKQe0Y/KIgxHT37sqZ4u//GhQ6W8zBsx8e
MAjtffr/3r/gy1sP7nV4q8M/XgSrdJk++jSkgDxT94/ZyRjRL/rbcrN8LmKEJ2LMfz7JC5WkH0fH
f2P49UbU7TO8yg/6e3bTACWz4QO3GHLpB05Dursts8OrtwVnVwCTZS3Pl1HwPU63weCpO6SrtO04
itPlU3x4SvHUHXJS3jJ6cY958FjkA+MtXUHW+MkqWu6X6eq55Q71Km25F/N6E39/M4+jYvNtOOwd
2UT2LmeMevA0+J49YlPW8vkqTr3hI/doQFnLF4x4EDwfcbrlCJkUWcOXT0t/MAG1DrgmbTeKgm0c
DFck2yPRg7Tp7VOwPPIiHdBI2nK8H06LDrkja/b6pW/qwDDShjFQPIb1YUw7nE0LOZM1fRMXQfZi
mDv0iqzt22WwHXgPoLwCCSFvFw73cvt0sNRu5h28QN50li0fIaav8nwwp3sOpLT94JEmG8shxbQj
2sqbZi/I4nwws3uMtrztLAv4kyQD39TX8/+E9bhIj02LIrm06XibH/mQnsgla/lu9S1dHkVPQLFE
UVfedLkc7lt9nVTe8P7NxXKTZH4w3NaxL3hNf8L+1SrNVgNPJfqR/CHjt6sqeBxsYxgXVcM/8eQP
cRoeLLUuhbY92uEf/nkwfBenuf9mvkxjdsrh4uxqXdLP3t7gZBker32SI2QFZM2/9YPhiHdVGWmz
YUREMjzV0BNAlDqkTacr75jF34JNZA2/W223WR2Vy6NjQl+ckDV/78dPqzeX2Yu9rct6y5r/EBe/
mIiCxPEH9uXuBi8nYs8RkX3+j4z+ikYXg5Cih5jK266Gp8o+uyxr91O+9A8TWviUvoAja/bzKt2w
sw0sd4lgacsBJ5uj6U27DpFelDX915J9Z+vRofZgqx2RLmsnbXyV5W8+v/bwXYZY2v7vpKQl0yV/
1TEK195gVDq86O+f+rVM0w9azMv800EU5bX/Nkyuid94jFbL9F//AwAA//8=</cx:binary>
              </cx:geoCache>
            </cx:geography>
          </cx:layoutPr>
          <cx:valueColors>
            <cx:minColor>
              <a:schemeClr val="accent1">
                <a:lumMod val="60000"/>
                <a:lumOff val="40000"/>
              </a:schemeClr>
            </cx:minColor>
            <cx:midColor>
              <a:schemeClr val="accent6">
                <a:lumMod val="75000"/>
              </a:schemeClr>
            </cx:midColor>
            <cx:maxColor>
              <a:srgbClr val="00B05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180975</xdr:colOff>
      <xdr:row>3</xdr:row>
      <xdr:rowOff>152400</xdr:rowOff>
    </xdr:from>
    <xdr:to>
      <xdr:col>13</xdr:col>
      <xdr:colOff>485775</xdr:colOff>
      <xdr:row>18</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7C60A2F-4329-41B9-BA51-F448491401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4275" y="704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66675</xdr:colOff>
      <xdr:row>4</xdr:row>
      <xdr:rowOff>88900</xdr:rowOff>
    </xdr:from>
    <xdr:to>
      <xdr:col>10</xdr:col>
      <xdr:colOff>371475</xdr:colOff>
      <xdr:row>19</xdr:row>
      <xdr:rowOff>69850</xdr:rowOff>
    </xdr:to>
    <xdr:graphicFrame macro="">
      <xdr:nvGraphicFramePr>
        <xdr:cNvPr id="2" name="Chart 1">
          <a:extLst>
            <a:ext uri="{FF2B5EF4-FFF2-40B4-BE49-F238E27FC236}">
              <a16:creationId xmlns:a16="http://schemas.microsoft.com/office/drawing/2014/main" id="{56870747-7FA5-449B-AF3C-6B9FFF954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215900</xdr:colOff>
      <xdr:row>5</xdr:row>
      <xdr:rowOff>158750</xdr:rowOff>
    </xdr:from>
    <xdr:to>
      <xdr:col>20</xdr:col>
      <xdr:colOff>215900</xdr:colOff>
      <xdr:row>19</xdr:row>
      <xdr:rowOff>104775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CF408E26-7F7E-4ABC-97EA-248F1C89DEA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226800" y="1079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552450</xdr:colOff>
      <xdr:row>5</xdr:row>
      <xdr:rowOff>50800</xdr:rowOff>
    </xdr:from>
    <xdr:to>
      <xdr:col>16</xdr:col>
      <xdr:colOff>552450</xdr:colOff>
      <xdr:row>18</xdr:row>
      <xdr:rowOff>180975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9145F32-9063-4FEF-B851-6D8562CAD96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124950" y="971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501650</xdr:colOff>
      <xdr:row>6</xdr:row>
      <xdr:rowOff>44450</xdr:rowOff>
    </xdr:from>
    <xdr:to>
      <xdr:col>13</xdr:col>
      <xdr:colOff>501650</xdr:colOff>
      <xdr:row>19</xdr:row>
      <xdr:rowOff>174625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72C6ED0-1248-400B-9EBE-81541218F0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45350" y="1149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536575</xdr:colOff>
      <xdr:row>5</xdr:row>
      <xdr:rowOff>57150</xdr:rowOff>
    </xdr:from>
    <xdr:to>
      <xdr:col>10</xdr:col>
      <xdr:colOff>231775</xdr:colOff>
      <xdr:row>19</xdr:row>
      <xdr:rowOff>158750</xdr:rowOff>
    </xdr:to>
    <xdr:graphicFrame macro="">
      <xdr:nvGraphicFramePr>
        <xdr:cNvPr id="2" name="Chart 1">
          <a:extLst>
            <a:ext uri="{FF2B5EF4-FFF2-40B4-BE49-F238E27FC236}">
              <a16:creationId xmlns:a16="http://schemas.microsoft.com/office/drawing/2014/main" id="{D7CF5E23-A2DE-4CBA-A142-1A984698A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111125</xdr:colOff>
      <xdr:row>5</xdr:row>
      <xdr:rowOff>146050</xdr:rowOff>
    </xdr:from>
    <xdr:to>
      <xdr:col>12</xdr:col>
      <xdr:colOff>415925</xdr:colOff>
      <xdr:row>20</xdr:row>
      <xdr:rowOff>127000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816FEBF-4757-40A7-85E7-1ABFB20FFC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3125" y="10668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177800</xdr:colOff>
      <xdr:row>1</xdr:row>
      <xdr:rowOff>120650</xdr:rowOff>
    </xdr:from>
    <xdr:to>
      <xdr:col>16</xdr:col>
      <xdr:colOff>177800</xdr:colOff>
      <xdr:row>15</xdr:row>
      <xdr:rowOff>66675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B4DCC04-B675-49C7-B8D0-01AC3FD3313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26600" y="304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320675</xdr:colOff>
      <xdr:row>4</xdr:row>
      <xdr:rowOff>88900</xdr:rowOff>
    </xdr:from>
    <xdr:to>
      <xdr:col>11</xdr:col>
      <xdr:colOff>15875</xdr:colOff>
      <xdr:row>19</xdr:row>
      <xdr:rowOff>69850</xdr:rowOff>
    </xdr:to>
    <xdr:graphicFrame macro="">
      <xdr:nvGraphicFramePr>
        <xdr:cNvPr id="2" name="Chart 1">
          <a:extLst>
            <a:ext uri="{FF2B5EF4-FFF2-40B4-BE49-F238E27FC236}">
              <a16:creationId xmlns:a16="http://schemas.microsoft.com/office/drawing/2014/main" id="{A94E01D4-4974-47BD-8BCE-464F9468B4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20</xdr:row>
      <xdr:rowOff>19050</xdr:rowOff>
    </xdr:from>
    <xdr:to>
      <xdr:col>2</xdr:col>
      <xdr:colOff>0</xdr:colOff>
      <xdr:row>23</xdr:row>
      <xdr:rowOff>6350</xdr:rowOff>
    </xdr:to>
    <xdr:graphicFrame macro="">
      <xdr:nvGraphicFramePr>
        <xdr:cNvPr id="2" name="Chart 1">
          <a:extLst>
            <a:ext uri="{FF2B5EF4-FFF2-40B4-BE49-F238E27FC236}">
              <a16:creationId xmlns:a16="http://schemas.microsoft.com/office/drawing/2014/main" id="{5494D7B3-2643-420F-BBFD-1DD8593F7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44450</xdr:colOff>
      <xdr:row>20</xdr:row>
      <xdr:rowOff>44450</xdr:rowOff>
    </xdr:from>
    <xdr:to>
      <xdr:col>6</xdr:col>
      <xdr:colOff>38100</xdr:colOff>
      <xdr:row>22</xdr:row>
      <xdr:rowOff>146050</xdr:rowOff>
    </xdr:to>
    <xdr:graphicFrame macro="">
      <xdr:nvGraphicFramePr>
        <xdr:cNvPr id="3" name="Chart 2">
          <a:extLst>
            <a:ext uri="{FF2B5EF4-FFF2-40B4-BE49-F238E27FC236}">
              <a16:creationId xmlns:a16="http://schemas.microsoft.com/office/drawing/2014/main" id="{E95F37C9-AF07-4519-9FE5-613202269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133350</xdr:colOff>
      <xdr:row>20</xdr:row>
      <xdr:rowOff>44450</xdr:rowOff>
    </xdr:from>
    <xdr:to>
      <xdr:col>8</xdr:col>
      <xdr:colOff>863600</xdr:colOff>
      <xdr:row>22</xdr:row>
      <xdr:rowOff>158750</xdr:rowOff>
    </xdr:to>
    <xdr:graphicFrame macro="">
      <xdr:nvGraphicFramePr>
        <xdr:cNvPr id="4" name="Chart 3">
          <a:extLst>
            <a:ext uri="{FF2B5EF4-FFF2-40B4-BE49-F238E27FC236}">
              <a16:creationId xmlns:a16="http://schemas.microsoft.com/office/drawing/2014/main" id="{54D3C81E-71C4-4586-A671-2F0380504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76199</xdr:colOff>
      <xdr:row>20</xdr:row>
      <xdr:rowOff>114300</xdr:rowOff>
    </xdr:from>
    <xdr:to>
      <xdr:col>13</xdr:col>
      <xdr:colOff>12700</xdr:colOff>
      <xdr:row>23</xdr:row>
      <xdr:rowOff>31750</xdr:rowOff>
    </xdr:to>
    <xdr:graphicFrame macro="">
      <xdr:nvGraphicFramePr>
        <xdr:cNvPr id="5" name="Chart 4">
          <a:extLst>
            <a:ext uri="{FF2B5EF4-FFF2-40B4-BE49-F238E27FC236}">
              <a16:creationId xmlns:a16="http://schemas.microsoft.com/office/drawing/2014/main" id="{E1ABD131-903F-4057-A50F-FD5E91E6E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139699</xdr:colOff>
      <xdr:row>20</xdr:row>
      <xdr:rowOff>76200</xdr:rowOff>
    </xdr:from>
    <xdr:to>
      <xdr:col>15</xdr:col>
      <xdr:colOff>76200</xdr:colOff>
      <xdr:row>23</xdr:row>
      <xdr:rowOff>12700</xdr:rowOff>
    </xdr:to>
    <xdr:graphicFrame macro="">
      <xdr:nvGraphicFramePr>
        <xdr:cNvPr id="6" name="Chart 5">
          <a:extLst>
            <a:ext uri="{FF2B5EF4-FFF2-40B4-BE49-F238E27FC236}">
              <a16:creationId xmlns:a16="http://schemas.microsoft.com/office/drawing/2014/main" id="{84A9E403-B7FF-4BD5-A502-3620E2A9A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69850</xdr:colOff>
      <xdr:row>0</xdr:row>
      <xdr:rowOff>69850</xdr:rowOff>
    </xdr:from>
    <xdr:ext cx="12076560" cy="337201"/>
    <xdr:sp macro="" textlink="">
      <xdr:nvSpPr>
        <xdr:cNvPr id="3" name="Shape 3">
          <a:extLst>
            <a:ext uri="{FF2B5EF4-FFF2-40B4-BE49-F238E27FC236}">
              <a16:creationId xmlns:a16="http://schemas.microsoft.com/office/drawing/2014/main" id="{70CEFBAE-281F-493F-BF49-85F1D7025C54}"/>
            </a:ext>
          </a:extLst>
        </xdr:cNvPr>
        <xdr:cNvSpPr/>
      </xdr:nvSpPr>
      <xdr:spPr>
        <a:xfrm>
          <a:off x="69850" y="69850"/>
          <a:ext cx="12076560" cy="337201"/>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mc:AlternateContent xmlns:mc="http://schemas.openxmlformats.org/markup-compatibility/2006">
    <mc:Choice xmlns:a14="http://schemas.microsoft.com/office/drawing/2010/main" Requires="a14">
      <xdr:twoCellAnchor editAs="oneCell">
        <xdr:from>
          <xdr:col>2</xdr:col>
          <xdr:colOff>358708</xdr:colOff>
          <xdr:row>9</xdr:row>
          <xdr:rowOff>4187</xdr:rowOff>
        </xdr:from>
        <xdr:to>
          <xdr:col>3</xdr:col>
          <xdr:colOff>408614</xdr:colOff>
          <xdr:row>10</xdr:row>
          <xdr:rowOff>505</xdr:rowOff>
        </xdr:to>
        <xdr:pic>
          <xdr:nvPicPr>
            <xdr:cNvPr id="26" name="Picture 25">
              <a:extLst>
                <a:ext uri="{FF2B5EF4-FFF2-40B4-BE49-F238E27FC236}">
                  <a16:creationId xmlns:a16="http://schemas.microsoft.com/office/drawing/2014/main" id="{E1E4C346-F35D-4393-9F0F-F7B3CE90211B}"/>
                </a:ext>
              </a:extLst>
            </xdr:cNvPr>
            <xdr:cNvPicPr>
              <a:picLocks noChangeAspect="1" noChangeArrowheads="1"/>
              <a:extLst>
                <a:ext uri="{84589F7E-364E-4C9E-8A38-B11213B215E9}">
                  <a14:cameraTool cellRange="'kpi yoy'!$H$11" spid="_x0000_s11439"/>
                </a:ext>
              </a:extLst>
            </xdr:cNvPicPr>
          </xdr:nvPicPr>
          <xdr:blipFill>
            <a:blip xmlns:r="http://schemas.openxmlformats.org/officeDocument/2006/relationships" r:embed="rId1"/>
            <a:srcRect/>
            <a:stretch>
              <a:fillRect/>
            </a:stretch>
          </xdr:blipFill>
          <xdr:spPr bwMode="auto">
            <a:xfrm>
              <a:off x="1591355" y="1685069"/>
              <a:ext cx="666230" cy="18217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76200</xdr:colOff>
      <xdr:row>2</xdr:row>
      <xdr:rowOff>55239</xdr:rowOff>
    </xdr:from>
    <xdr:to>
      <xdr:col>19</xdr:col>
      <xdr:colOff>537307</xdr:colOff>
      <xdr:row>11</xdr:row>
      <xdr:rowOff>32565</xdr:rowOff>
    </xdr:to>
    <xdr:grpSp>
      <xdr:nvGrpSpPr>
        <xdr:cNvPr id="213" name="Group 212">
          <a:extLst>
            <a:ext uri="{FF2B5EF4-FFF2-40B4-BE49-F238E27FC236}">
              <a16:creationId xmlns:a16="http://schemas.microsoft.com/office/drawing/2014/main" id="{5DF4E69B-8CB7-4582-8BF8-09CB6B6E7DDF}"/>
            </a:ext>
          </a:extLst>
        </xdr:cNvPr>
        <xdr:cNvGrpSpPr/>
      </xdr:nvGrpSpPr>
      <xdr:grpSpPr>
        <a:xfrm>
          <a:off x="76200" y="422871"/>
          <a:ext cx="12049857" cy="1631668"/>
          <a:chOff x="76200" y="423355"/>
          <a:chExt cx="12004463" cy="1634467"/>
        </a:xfrm>
      </xdr:grpSpPr>
      <xdr:grpSp>
        <xdr:nvGrpSpPr>
          <xdr:cNvPr id="144" name="Group 143">
            <a:extLst>
              <a:ext uri="{FF2B5EF4-FFF2-40B4-BE49-F238E27FC236}">
                <a16:creationId xmlns:a16="http://schemas.microsoft.com/office/drawing/2014/main" id="{D1C2D2A9-E090-4573-8F0F-D34D697C4286}"/>
              </a:ext>
            </a:extLst>
          </xdr:cNvPr>
          <xdr:cNvGrpSpPr/>
        </xdr:nvGrpSpPr>
        <xdr:grpSpPr>
          <a:xfrm>
            <a:off x="76200" y="431617"/>
            <a:ext cx="2359715" cy="1618421"/>
            <a:chOff x="133350" y="406401"/>
            <a:chExt cx="2368550" cy="1619249"/>
          </a:xfrm>
        </xdr:grpSpPr>
        <xdr:grpSp>
          <xdr:nvGrpSpPr>
            <xdr:cNvPr id="7" name="Shape 22">
              <a:extLst>
                <a:ext uri="{FF2B5EF4-FFF2-40B4-BE49-F238E27FC236}">
                  <a16:creationId xmlns:a16="http://schemas.microsoft.com/office/drawing/2014/main" id="{DD0A2C7F-06CC-4F41-B7E0-DB3923FE8B2A}"/>
                </a:ext>
              </a:extLst>
            </xdr:cNvPr>
            <xdr:cNvGrpSpPr/>
          </xdr:nvGrpSpPr>
          <xdr:grpSpPr>
            <a:xfrm>
              <a:off x="133350" y="406401"/>
              <a:ext cx="2368550" cy="1619249"/>
              <a:chOff x="-2695318" y="-2662864"/>
              <a:chExt cx="10213446" cy="4684201"/>
            </a:xfrm>
            <a:gradFill>
              <a:gsLst>
                <a:gs pos="0">
                  <a:schemeClr val="tx1">
                    <a:lumMod val="85000"/>
                    <a:lumOff val="15000"/>
                  </a:schemeClr>
                </a:gs>
                <a:gs pos="100000">
                  <a:schemeClr val="tx1">
                    <a:lumMod val="65000"/>
                    <a:lumOff val="35000"/>
                    <a:alpha val="80000"/>
                  </a:schemeClr>
                </a:gs>
              </a:gsLst>
              <a:lin ang="1200000" scaled="0"/>
            </a:gradFill>
          </xdr:grpSpPr>
          <xdr:sp macro="" textlink="">
            <xdr:nvSpPr>
              <xdr:cNvPr id="20" name="Shape 23">
                <a:extLst>
                  <a:ext uri="{FF2B5EF4-FFF2-40B4-BE49-F238E27FC236}">
                    <a16:creationId xmlns:a16="http://schemas.microsoft.com/office/drawing/2014/main" id="{73BDDBC3-9EBC-4C68-A5D7-F66CCCA9888A}"/>
                  </a:ext>
                </a:extLst>
              </xdr:cNvPr>
              <xdr:cNvSpPr/>
            </xdr:nvSpPr>
            <xdr:spPr>
              <a:xfrm>
                <a:off x="-2667936" y="-1689287"/>
                <a:ext cx="10186064" cy="371062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1" name="Shape 24">
                <a:extLst>
                  <a:ext uri="{FF2B5EF4-FFF2-40B4-BE49-F238E27FC236}">
                    <a16:creationId xmlns:a16="http://schemas.microsoft.com/office/drawing/2014/main" id="{2BAD89E8-F3B9-42C4-ABF7-78661A5E171D}"/>
                  </a:ext>
                </a:extLst>
              </xdr:cNvPr>
              <xdr:cNvSpPr/>
            </xdr:nvSpPr>
            <xdr:spPr>
              <a:xfrm>
                <a:off x="-2695318" y="-2662864"/>
                <a:ext cx="10186064" cy="86336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Group 26">
              <a:extLst>
                <a:ext uri="{FF2B5EF4-FFF2-40B4-BE49-F238E27FC236}">
                  <a16:creationId xmlns:a16="http://schemas.microsoft.com/office/drawing/2014/main" id="{9DDCA63B-713F-4452-A4B8-E25A7B7DDFC1}"/>
                </a:ext>
              </a:extLst>
            </xdr:cNvPr>
            <xdr:cNvGrpSpPr/>
          </xdr:nvGrpSpPr>
          <xdr:grpSpPr>
            <a:xfrm>
              <a:off x="171450" y="755650"/>
              <a:ext cx="2241550" cy="1123950"/>
              <a:chOff x="171450" y="723900"/>
              <a:chExt cx="2241550" cy="1123950"/>
            </a:xfrm>
          </xdr:grpSpPr>
          <xdr:sp macro="" textlink="kpi!B17">
            <xdr:nvSpPr>
              <xdr:cNvPr id="22" name="Rectangle: Rounded Corners 21">
                <a:extLst>
                  <a:ext uri="{FF2B5EF4-FFF2-40B4-BE49-F238E27FC236}">
                    <a16:creationId xmlns:a16="http://schemas.microsoft.com/office/drawing/2014/main" id="{E4A965FE-C508-4C82-9164-CFB9508CD685}"/>
                  </a:ext>
                </a:extLst>
              </xdr:cNvPr>
              <xdr:cNvSpPr/>
            </xdr:nvSpPr>
            <xdr:spPr>
              <a:xfrm>
                <a:off x="234950" y="723900"/>
                <a:ext cx="2178050" cy="2857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0AE576B-F971-47EC-BD4C-597918188DA9}" type="TxLink">
                  <a:rPr lang="en-US" sz="1600" b="1" i="0" u="none" strike="noStrike">
                    <a:solidFill>
                      <a:schemeClr val="bg1"/>
                    </a:solidFill>
                    <a:latin typeface="Calibri"/>
                    <a:ea typeface="Calibri"/>
                    <a:cs typeface="Calibri"/>
                  </a:rPr>
                  <a:pPr algn="ctr"/>
                  <a:t> $2,297,200.86 </a:t>
                </a:fld>
                <a:endParaRPr lang="en-US" sz="1600" b="1">
                  <a:solidFill>
                    <a:schemeClr val="bg1"/>
                  </a:solidFill>
                </a:endParaRPr>
              </a:p>
            </xdr:txBody>
          </xdr:sp>
          <xdr:graphicFrame macro="">
            <xdr:nvGraphicFramePr>
              <xdr:cNvPr id="23" name="Chart 22">
                <a:extLst>
                  <a:ext uri="{FF2B5EF4-FFF2-40B4-BE49-F238E27FC236}">
                    <a16:creationId xmlns:a16="http://schemas.microsoft.com/office/drawing/2014/main" id="{0DAC8B4A-9B0B-4A86-9B24-0373FA35DFED}"/>
                  </a:ext>
                </a:extLst>
              </xdr:cNvPr>
              <xdr:cNvGraphicFramePr>
                <a:graphicFrameLocks/>
              </xdr:cNvGraphicFramePr>
            </xdr:nvGraphicFramePr>
            <xdr:xfrm>
              <a:off x="247650" y="1028700"/>
              <a:ext cx="2127250" cy="419100"/>
            </xdr:xfrm>
            <a:graphic>
              <a:graphicData uri="http://schemas.openxmlformats.org/drawingml/2006/chart">
                <c:chart xmlns:c="http://schemas.openxmlformats.org/drawingml/2006/chart" xmlns:r="http://schemas.openxmlformats.org/officeDocument/2006/relationships" r:id="rId2"/>
              </a:graphicData>
            </a:graphic>
          </xdr:graphicFrame>
          <xdr:sp macro="" textlink="kpi!B17">
            <xdr:nvSpPr>
              <xdr:cNvPr id="24" name="Rectangle: Rounded Corners 23">
                <a:extLst>
                  <a:ext uri="{FF2B5EF4-FFF2-40B4-BE49-F238E27FC236}">
                    <a16:creationId xmlns:a16="http://schemas.microsoft.com/office/drawing/2014/main" id="{E406D4E6-DBBE-46C6-ACA0-B73CCA1CF9F4}"/>
                  </a:ext>
                </a:extLst>
              </xdr:cNvPr>
              <xdr:cNvSpPr/>
            </xdr:nvSpPr>
            <xdr:spPr>
              <a:xfrm>
                <a:off x="171450" y="1549400"/>
                <a:ext cx="2241550" cy="2984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YOY</a:t>
                </a:r>
                <a:r>
                  <a:rPr lang="en-US" sz="1600" baseline="0"/>
                  <a:t> GROWTH</a:t>
                </a:r>
                <a:endParaRPr lang="en-US" sz="1600"/>
              </a:p>
            </xdr:txBody>
          </xdr:sp>
        </xdr:grpSp>
      </xdr:grpSp>
      <xdr:grpSp>
        <xdr:nvGrpSpPr>
          <xdr:cNvPr id="145" name="Group 144">
            <a:extLst>
              <a:ext uri="{FF2B5EF4-FFF2-40B4-BE49-F238E27FC236}">
                <a16:creationId xmlns:a16="http://schemas.microsoft.com/office/drawing/2014/main" id="{CBB18D3E-B55C-470F-A378-85894720DFC3}"/>
              </a:ext>
            </a:extLst>
          </xdr:cNvPr>
          <xdr:cNvGrpSpPr/>
        </xdr:nvGrpSpPr>
        <xdr:grpSpPr>
          <a:xfrm>
            <a:off x="2494021" y="439401"/>
            <a:ext cx="2361924" cy="1618421"/>
            <a:chOff x="133350" y="406401"/>
            <a:chExt cx="2368550" cy="1619249"/>
          </a:xfrm>
        </xdr:grpSpPr>
        <xdr:grpSp>
          <xdr:nvGrpSpPr>
            <xdr:cNvPr id="146" name="Shape 22">
              <a:extLst>
                <a:ext uri="{FF2B5EF4-FFF2-40B4-BE49-F238E27FC236}">
                  <a16:creationId xmlns:a16="http://schemas.microsoft.com/office/drawing/2014/main" id="{0205C70E-77D4-4313-8977-1489A5CBE8AE}"/>
                </a:ext>
              </a:extLst>
            </xdr:cNvPr>
            <xdr:cNvGrpSpPr/>
          </xdr:nvGrpSpPr>
          <xdr:grpSpPr>
            <a:xfrm>
              <a:off x="133350" y="406401"/>
              <a:ext cx="2368550" cy="1619249"/>
              <a:chOff x="-2695318" y="-2662864"/>
              <a:chExt cx="10213446" cy="4684201"/>
            </a:xfrm>
            <a:gradFill>
              <a:gsLst>
                <a:gs pos="0">
                  <a:schemeClr val="tx1">
                    <a:lumMod val="85000"/>
                    <a:lumOff val="15000"/>
                  </a:schemeClr>
                </a:gs>
                <a:gs pos="100000">
                  <a:schemeClr val="tx1">
                    <a:lumMod val="65000"/>
                    <a:lumOff val="35000"/>
                    <a:alpha val="80000"/>
                  </a:schemeClr>
                </a:gs>
              </a:gsLst>
              <a:lin ang="1200000" scaled="0"/>
            </a:gradFill>
          </xdr:grpSpPr>
          <xdr:sp macro="" textlink="">
            <xdr:nvSpPr>
              <xdr:cNvPr id="151" name="Shape 23">
                <a:extLst>
                  <a:ext uri="{FF2B5EF4-FFF2-40B4-BE49-F238E27FC236}">
                    <a16:creationId xmlns:a16="http://schemas.microsoft.com/office/drawing/2014/main" id="{B5B1E179-5C01-4DF0-A561-D3289FE096B6}"/>
                  </a:ext>
                </a:extLst>
              </xdr:cNvPr>
              <xdr:cNvSpPr/>
            </xdr:nvSpPr>
            <xdr:spPr>
              <a:xfrm>
                <a:off x="-2667936" y="-1689287"/>
                <a:ext cx="10186064" cy="371062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2" name="Shape 24">
                <a:extLst>
                  <a:ext uri="{FF2B5EF4-FFF2-40B4-BE49-F238E27FC236}">
                    <a16:creationId xmlns:a16="http://schemas.microsoft.com/office/drawing/2014/main" id="{CA00BFBD-B66C-4062-8299-0E95CC67A01C}"/>
                  </a:ext>
                </a:extLst>
              </xdr:cNvPr>
              <xdr:cNvSpPr/>
            </xdr:nvSpPr>
            <xdr:spPr>
              <a:xfrm>
                <a:off x="-2695318" y="-2662864"/>
                <a:ext cx="10186064" cy="86336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147" name="Group 146">
              <a:extLst>
                <a:ext uri="{FF2B5EF4-FFF2-40B4-BE49-F238E27FC236}">
                  <a16:creationId xmlns:a16="http://schemas.microsoft.com/office/drawing/2014/main" id="{51737011-3E6A-4C2A-AE36-A3EC8C0E6198}"/>
                </a:ext>
              </a:extLst>
            </xdr:cNvPr>
            <xdr:cNvGrpSpPr/>
          </xdr:nvGrpSpPr>
          <xdr:grpSpPr>
            <a:xfrm>
              <a:off x="171450" y="755650"/>
              <a:ext cx="2241550" cy="1123950"/>
              <a:chOff x="171450" y="723900"/>
              <a:chExt cx="2241550" cy="1123950"/>
            </a:xfrm>
          </xdr:grpSpPr>
          <xdr:sp macro="" textlink="kpi!$F$18">
            <xdr:nvSpPr>
              <xdr:cNvPr id="148" name="Rectangle: Rounded Corners 147">
                <a:extLst>
                  <a:ext uri="{FF2B5EF4-FFF2-40B4-BE49-F238E27FC236}">
                    <a16:creationId xmlns:a16="http://schemas.microsoft.com/office/drawing/2014/main" id="{34B6987F-3412-4771-BC9E-4307C144D08D}"/>
                  </a:ext>
                </a:extLst>
              </xdr:cNvPr>
              <xdr:cNvSpPr/>
            </xdr:nvSpPr>
            <xdr:spPr>
              <a:xfrm>
                <a:off x="234950" y="723900"/>
                <a:ext cx="2178050" cy="2857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5F2DE8D-B8CF-4923-B9E7-6DE5A59EAFEE}" type="TxLink">
                  <a:rPr lang="en-US" sz="1600" b="1" i="0" u="none" strike="noStrike">
                    <a:solidFill>
                      <a:schemeClr val="bg1"/>
                    </a:solidFill>
                    <a:latin typeface="Calibri"/>
                    <a:ea typeface="Calibri"/>
                    <a:cs typeface="Calibri"/>
                  </a:rPr>
                  <a:pPr algn="ctr"/>
                  <a:t> $286,397.02 </a:t>
                </a:fld>
                <a:endParaRPr lang="en-US" sz="1600" b="1">
                  <a:solidFill>
                    <a:schemeClr val="bg1"/>
                  </a:solidFill>
                </a:endParaRPr>
              </a:p>
            </xdr:txBody>
          </xdr:sp>
          <xdr:sp macro="" textlink="kpi!B17">
            <xdr:nvSpPr>
              <xdr:cNvPr id="150" name="Rectangle: Rounded Corners 149">
                <a:extLst>
                  <a:ext uri="{FF2B5EF4-FFF2-40B4-BE49-F238E27FC236}">
                    <a16:creationId xmlns:a16="http://schemas.microsoft.com/office/drawing/2014/main" id="{AA57AB61-516B-4A27-AA7F-E7CEC4C932CD}"/>
                  </a:ext>
                </a:extLst>
              </xdr:cNvPr>
              <xdr:cNvSpPr/>
            </xdr:nvSpPr>
            <xdr:spPr>
              <a:xfrm>
                <a:off x="171450" y="1549400"/>
                <a:ext cx="2241550" cy="2984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YOY</a:t>
                </a:r>
                <a:r>
                  <a:rPr lang="en-US" sz="1600" baseline="0"/>
                  <a:t> GROWTH</a:t>
                </a:r>
                <a:endParaRPr lang="en-US" sz="1600"/>
              </a:p>
            </xdr:txBody>
          </xdr:sp>
        </xdr:grpSp>
      </xdr:grpSp>
      <xdr:grpSp>
        <xdr:nvGrpSpPr>
          <xdr:cNvPr id="153" name="Group 152">
            <a:extLst>
              <a:ext uri="{FF2B5EF4-FFF2-40B4-BE49-F238E27FC236}">
                <a16:creationId xmlns:a16="http://schemas.microsoft.com/office/drawing/2014/main" id="{6F6D9DAE-C796-420C-8D18-E4D1DD8BEA2E}"/>
              </a:ext>
            </a:extLst>
          </xdr:cNvPr>
          <xdr:cNvGrpSpPr/>
        </xdr:nvGrpSpPr>
        <xdr:grpSpPr>
          <a:xfrm>
            <a:off x="4918670" y="430661"/>
            <a:ext cx="2361924" cy="1618421"/>
            <a:chOff x="133350" y="406401"/>
            <a:chExt cx="2368550" cy="1619249"/>
          </a:xfrm>
        </xdr:grpSpPr>
        <xdr:grpSp>
          <xdr:nvGrpSpPr>
            <xdr:cNvPr id="154" name="Shape 22">
              <a:extLst>
                <a:ext uri="{FF2B5EF4-FFF2-40B4-BE49-F238E27FC236}">
                  <a16:creationId xmlns:a16="http://schemas.microsoft.com/office/drawing/2014/main" id="{462CC00D-5430-4110-8B1D-CD744144EB18}"/>
                </a:ext>
              </a:extLst>
            </xdr:cNvPr>
            <xdr:cNvGrpSpPr/>
          </xdr:nvGrpSpPr>
          <xdr:grpSpPr>
            <a:xfrm>
              <a:off x="133350" y="406401"/>
              <a:ext cx="2368550" cy="1619249"/>
              <a:chOff x="-2695318" y="-2662864"/>
              <a:chExt cx="10213446" cy="4684201"/>
            </a:xfrm>
            <a:gradFill>
              <a:gsLst>
                <a:gs pos="0">
                  <a:schemeClr val="tx1">
                    <a:lumMod val="85000"/>
                    <a:lumOff val="15000"/>
                  </a:schemeClr>
                </a:gs>
                <a:gs pos="100000">
                  <a:schemeClr val="tx1">
                    <a:lumMod val="65000"/>
                    <a:lumOff val="35000"/>
                    <a:alpha val="80000"/>
                  </a:schemeClr>
                </a:gs>
              </a:gsLst>
              <a:lin ang="1200000" scaled="0"/>
            </a:gradFill>
          </xdr:grpSpPr>
          <xdr:sp macro="" textlink="">
            <xdr:nvSpPr>
              <xdr:cNvPr id="159" name="Shape 23">
                <a:extLst>
                  <a:ext uri="{FF2B5EF4-FFF2-40B4-BE49-F238E27FC236}">
                    <a16:creationId xmlns:a16="http://schemas.microsoft.com/office/drawing/2014/main" id="{0D194664-B332-4E90-995D-54B1D554EA49}"/>
                  </a:ext>
                </a:extLst>
              </xdr:cNvPr>
              <xdr:cNvSpPr/>
            </xdr:nvSpPr>
            <xdr:spPr>
              <a:xfrm>
                <a:off x="-2667936" y="-1689287"/>
                <a:ext cx="10186064" cy="371062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0" name="Shape 24">
                <a:extLst>
                  <a:ext uri="{FF2B5EF4-FFF2-40B4-BE49-F238E27FC236}">
                    <a16:creationId xmlns:a16="http://schemas.microsoft.com/office/drawing/2014/main" id="{72E89B1E-65E6-466D-9A40-B3CC0606D2BE}"/>
                  </a:ext>
                </a:extLst>
              </xdr:cNvPr>
              <xdr:cNvSpPr/>
            </xdr:nvSpPr>
            <xdr:spPr>
              <a:xfrm>
                <a:off x="-2695318" y="-2662864"/>
                <a:ext cx="10186064" cy="86336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55" name="Group 154">
              <a:extLst>
                <a:ext uri="{FF2B5EF4-FFF2-40B4-BE49-F238E27FC236}">
                  <a16:creationId xmlns:a16="http://schemas.microsoft.com/office/drawing/2014/main" id="{0C5D3CDF-9A5C-4638-9F11-2092F55DB335}"/>
                </a:ext>
              </a:extLst>
            </xdr:cNvPr>
            <xdr:cNvGrpSpPr/>
          </xdr:nvGrpSpPr>
          <xdr:grpSpPr>
            <a:xfrm>
              <a:off x="171450" y="755650"/>
              <a:ext cx="2241550" cy="1123950"/>
              <a:chOff x="171450" y="723900"/>
              <a:chExt cx="2241550" cy="1123950"/>
            </a:xfrm>
          </xdr:grpSpPr>
          <xdr:sp macro="" textlink="kpi!$I$18">
            <xdr:nvSpPr>
              <xdr:cNvPr id="156" name="Rectangle: Rounded Corners 155">
                <a:extLst>
                  <a:ext uri="{FF2B5EF4-FFF2-40B4-BE49-F238E27FC236}">
                    <a16:creationId xmlns:a16="http://schemas.microsoft.com/office/drawing/2014/main" id="{DB4868E5-EDE5-47A8-842E-2D293280E5AB}"/>
                  </a:ext>
                </a:extLst>
              </xdr:cNvPr>
              <xdr:cNvSpPr/>
            </xdr:nvSpPr>
            <xdr:spPr>
              <a:xfrm>
                <a:off x="234950" y="723900"/>
                <a:ext cx="2178050" cy="2857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35A682C-AF45-4080-B3FC-53E36DFE6132}" type="TxLink">
                  <a:rPr lang="en-US" sz="1600" b="1" i="0" u="none" strike="noStrike">
                    <a:solidFill>
                      <a:schemeClr val="bg1"/>
                    </a:solidFill>
                    <a:latin typeface="Calibri"/>
                    <a:ea typeface="Calibri"/>
                    <a:cs typeface="Calibri"/>
                  </a:rPr>
                  <a:pPr algn="ctr"/>
                  <a:t># 37873</a:t>
                </a:fld>
                <a:endParaRPr lang="en-US" sz="1600" b="1">
                  <a:solidFill>
                    <a:schemeClr val="bg1"/>
                  </a:solidFill>
                </a:endParaRPr>
              </a:p>
            </xdr:txBody>
          </xdr:sp>
          <xdr:sp macro="" textlink="kpi!B17">
            <xdr:nvSpPr>
              <xdr:cNvPr id="158" name="Rectangle: Rounded Corners 157">
                <a:extLst>
                  <a:ext uri="{FF2B5EF4-FFF2-40B4-BE49-F238E27FC236}">
                    <a16:creationId xmlns:a16="http://schemas.microsoft.com/office/drawing/2014/main" id="{E592DEA6-E13A-4067-8A5B-54D3BC0ACF12}"/>
                  </a:ext>
                </a:extLst>
              </xdr:cNvPr>
              <xdr:cNvSpPr/>
            </xdr:nvSpPr>
            <xdr:spPr>
              <a:xfrm>
                <a:off x="171450" y="1549400"/>
                <a:ext cx="2241550" cy="2984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YOY</a:t>
                </a:r>
                <a:r>
                  <a:rPr lang="en-US" sz="1600" baseline="0"/>
                  <a:t> GROWTH</a:t>
                </a:r>
                <a:endParaRPr lang="en-US" sz="1600"/>
              </a:p>
            </xdr:txBody>
          </xdr:sp>
        </xdr:grpSp>
      </xdr:grpSp>
      <xdr:grpSp>
        <xdr:nvGrpSpPr>
          <xdr:cNvPr id="161" name="Group 160">
            <a:extLst>
              <a:ext uri="{FF2B5EF4-FFF2-40B4-BE49-F238E27FC236}">
                <a16:creationId xmlns:a16="http://schemas.microsoft.com/office/drawing/2014/main" id="{13E4C2E6-BC59-4F35-97D3-EED697E9DD0B}"/>
              </a:ext>
            </a:extLst>
          </xdr:cNvPr>
          <xdr:cNvGrpSpPr/>
        </xdr:nvGrpSpPr>
        <xdr:grpSpPr>
          <a:xfrm>
            <a:off x="7328708" y="428135"/>
            <a:ext cx="2361924" cy="1618216"/>
            <a:chOff x="133350" y="406401"/>
            <a:chExt cx="2368550" cy="1619249"/>
          </a:xfrm>
        </xdr:grpSpPr>
        <xdr:grpSp>
          <xdr:nvGrpSpPr>
            <xdr:cNvPr id="162" name="Shape 22">
              <a:extLst>
                <a:ext uri="{FF2B5EF4-FFF2-40B4-BE49-F238E27FC236}">
                  <a16:creationId xmlns:a16="http://schemas.microsoft.com/office/drawing/2014/main" id="{EEF104E8-987B-4E45-A640-57196188B371}"/>
                </a:ext>
              </a:extLst>
            </xdr:cNvPr>
            <xdr:cNvGrpSpPr/>
          </xdr:nvGrpSpPr>
          <xdr:grpSpPr>
            <a:xfrm>
              <a:off x="133350" y="406401"/>
              <a:ext cx="2368550" cy="1619249"/>
              <a:chOff x="-2695318" y="-2662864"/>
              <a:chExt cx="10213446" cy="4684201"/>
            </a:xfrm>
            <a:gradFill>
              <a:gsLst>
                <a:gs pos="0">
                  <a:schemeClr val="tx1">
                    <a:lumMod val="85000"/>
                    <a:lumOff val="15000"/>
                  </a:schemeClr>
                </a:gs>
                <a:gs pos="100000">
                  <a:schemeClr val="tx1">
                    <a:lumMod val="65000"/>
                    <a:lumOff val="35000"/>
                    <a:alpha val="80000"/>
                  </a:schemeClr>
                </a:gs>
              </a:gsLst>
              <a:lin ang="1200000" scaled="0"/>
            </a:gradFill>
          </xdr:grpSpPr>
          <xdr:sp macro="" textlink="">
            <xdr:nvSpPr>
              <xdr:cNvPr id="167" name="Shape 23">
                <a:extLst>
                  <a:ext uri="{FF2B5EF4-FFF2-40B4-BE49-F238E27FC236}">
                    <a16:creationId xmlns:a16="http://schemas.microsoft.com/office/drawing/2014/main" id="{F1AE8BD6-EEB2-4FA1-A437-3D0DC29CA230}"/>
                  </a:ext>
                </a:extLst>
              </xdr:cNvPr>
              <xdr:cNvSpPr/>
            </xdr:nvSpPr>
            <xdr:spPr>
              <a:xfrm>
                <a:off x="-2667936" y="-1689287"/>
                <a:ext cx="10186064" cy="371062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8" name="Shape 24">
                <a:extLst>
                  <a:ext uri="{FF2B5EF4-FFF2-40B4-BE49-F238E27FC236}">
                    <a16:creationId xmlns:a16="http://schemas.microsoft.com/office/drawing/2014/main" id="{8923F760-43AB-46BE-B329-A7DCAB408B8F}"/>
                  </a:ext>
                </a:extLst>
              </xdr:cNvPr>
              <xdr:cNvSpPr/>
            </xdr:nvSpPr>
            <xdr:spPr>
              <a:xfrm>
                <a:off x="-2695318" y="-2662864"/>
                <a:ext cx="10186064" cy="86336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NO</a:t>
                </a:r>
                <a:r>
                  <a:rPr lang="en-US" sz="1600" b="1" baseline="0">
                    <a:solidFill>
                      <a:schemeClr val="lt1"/>
                    </a:solidFill>
                    <a:latin typeface="Lato"/>
                    <a:ea typeface="Lato"/>
                    <a:cs typeface="Lato"/>
                    <a:sym typeface="Lato"/>
                  </a:rPr>
                  <a:t> OF ORDERS</a:t>
                </a:r>
                <a:endParaRPr sz="1400"/>
              </a:p>
            </xdr:txBody>
          </xdr:sp>
        </xdr:grpSp>
        <xdr:grpSp>
          <xdr:nvGrpSpPr>
            <xdr:cNvPr id="163" name="Group 162">
              <a:extLst>
                <a:ext uri="{FF2B5EF4-FFF2-40B4-BE49-F238E27FC236}">
                  <a16:creationId xmlns:a16="http://schemas.microsoft.com/office/drawing/2014/main" id="{635D3462-ADF0-4B29-816B-7B29AD10EE40}"/>
                </a:ext>
              </a:extLst>
            </xdr:cNvPr>
            <xdr:cNvGrpSpPr/>
          </xdr:nvGrpSpPr>
          <xdr:grpSpPr>
            <a:xfrm>
              <a:off x="171450" y="755650"/>
              <a:ext cx="2241550" cy="1123950"/>
              <a:chOff x="171450" y="723900"/>
              <a:chExt cx="2241550" cy="1123950"/>
            </a:xfrm>
          </xdr:grpSpPr>
          <xdr:sp macro="" textlink="kpi!$L$18">
            <xdr:nvSpPr>
              <xdr:cNvPr id="164" name="Rectangle: Rounded Corners 163">
                <a:extLst>
                  <a:ext uri="{FF2B5EF4-FFF2-40B4-BE49-F238E27FC236}">
                    <a16:creationId xmlns:a16="http://schemas.microsoft.com/office/drawing/2014/main" id="{FE86DFBC-9D54-41DB-8337-3367359A9141}"/>
                  </a:ext>
                </a:extLst>
              </xdr:cNvPr>
              <xdr:cNvSpPr/>
            </xdr:nvSpPr>
            <xdr:spPr>
              <a:xfrm>
                <a:off x="234950" y="723900"/>
                <a:ext cx="2178050" cy="2857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C604EDF-C782-467E-9A89-38C5F7869ECB}" type="TxLink">
                  <a:rPr lang="en-US" sz="1600" b="1" i="0" u="none" strike="noStrike">
                    <a:solidFill>
                      <a:schemeClr val="bg1"/>
                    </a:solidFill>
                    <a:latin typeface="Calibri"/>
                    <a:ea typeface="Calibri"/>
                    <a:cs typeface="Calibri"/>
                  </a:rPr>
                  <a:pPr algn="ctr"/>
                  <a:t># 9994</a:t>
                </a:fld>
                <a:endParaRPr lang="en-US" sz="1600" b="1">
                  <a:solidFill>
                    <a:schemeClr val="bg1"/>
                  </a:solidFill>
                </a:endParaRPr>
              </a:p>
            </xdr:txBody>
          </xdr:sp>
          <xdr:sp macro="" textlink="kpi!B17">
            <xdr:nvSpPr>
              <xdr:cNvPr id="166" name="Rectangle: Rounded Corners 165">
                <a:extLst>
                  <a:ext uri="{FF2B5EF4-FFF2-40B4-BE49-F238E27FC236}">
                    <a16:creationId xmlns:a16="http://schemas.microsoft.com/office/drawing/2014/main" id="{2A4CE6BD-0CCE-4255-A924-5396A82E9830}"/>
                  </a:ext>
                </a:extLst>
              </xdr:cNvPr>
              <xdr:cNvSpPr/>
            </xdr:nvSpPr>
            <xdr:spPr>
              <a:xfrm>
                <a:off x="171450" y="1549400"/>
                <a:ext cx="2241550" cy="2984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YOY</a:t>
                </a:r>
                <a:r>
                  <a:rPr lang="en-US" sz="1600" baseline="0"/>
                  <a:t> GROWTH</a:t>
                </a:r>
                <a:endParaRPr lang="en-US" sz="1600"/>
              </a:p>
            </xdr:txBody>
          </xdr:sp>
        </xdr:grpSp>
      </xdr:grpSp>
      <xdr:grpSp>
        <xdr:nvGrpSpPr>
          <xdr:cNvPr id="169" name="Group 168">
            <a:extLst>
              <a:ext uri="{FF2B5EF4-FFF2-40B4-BE49-F238E27FC236}">
                <a16:creationId xmlns:a16="http://schemas.microsoft.com/office/drawing/2014/main" id="{E8E5E27C-F4D2-4F33-9996-510BE0418147}"/>
              </a:ext>
            </a:extLst>
          </xdr:cNvPr>
          <xdr:cNvGrpSpPr/>
        </xdr:nvGrpSpPr>
        <xdr:grpSpPr>
          <a:xfrm>
            <a:off x="9720651" y="423355"/>
            <a:ext cx="2360012" cy="1618421"/>
            <a:chOff x="133350" y="406401"/>
            <a:chExt cx="2368550" cy="1619249"/>
          </a:xfrm>
        </xdr:grpSpPr>
        <xdr:grpSp>
          <xdr:nvGrpSpPr>
            <xdr:cNvPr id="170" name="Shape 22">
              <a:extLst>
                <a:ext uri="{FF2B5EF4-FFF2-40B4-BE49-F238E27FC236}">
                  <a16:creationId xmlns:a16="http://schemas.microsoft.com/office/drawing/2014/main" id="{430C3A79-EDD9-4AAE-9AE3-32567F3D2D91}"/>
                </a:ext>
              </a:extLst>
            </xdr:cNvPr>
            <xdr:cNvGrpSpPr/>
          </xdr:nvGrpSpPr>
          <xdr:grpSpPr>
            <a:xfrm>
              <a:off x="133350" y="406401"/>
              <a:ext cx="2368550" cy="1619249"/>
              <a:chOff x="-2695318" y="-2662864"/>
              <a:chExt cx="10213446" cy="4684201"/>
            </a:xfrm>
            <a:gradFill>
              <a:gsLst>
                <a:gs pos="0">
                  <a:schemeClr val="tx1">
                    <a:lumMod val="85000"/>
                    <a:lumOff val="15000"/>
                  </a:schemeClr>
                </a:gs>
                <a:gs pos="100000">
                  <a:schemeClr val="tx1">
                    <a:lumMod val="65000"/>
                    <a:lumOff val="35000"/>
                    <a:alpha val="80000"/>
                  </a:schemeClr>
                </a:gs>
              </a:gsLst>
              <a:lin ang="1200000" scaled="0"/>
            </a:gradFill>
          </xdr:grpSpPr>
          <xdr:sp macro="" textlink="">
            <xdr:nvSpPr>
              <xdr:cNvPr id="175" name="Shape 23">
                <a:extLst>
                  <a:ext uri="{FF2B5EF4-FFF2-40B4-BE49-F238E27FC236}">
                    <a16:creationId xmlns:a16="http://schemas.microsoft.com/office/drawing/2014/main" id="{776AE06B-6A01-4803-8E9A-D98290DA0DAC}"/>
                  </a:ext>
                </a:extLst>
              </xdr:cNvPr>
              <xdr:cNvSpPr/>
            </xdr:nvSpPr>
            <xdr:spPr>
              <a:xfrm>
                <a:off x="-2667936" y="-1689287"/>
                <a:ext cx="10186064" cy="371062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76" name="Shape 24">
                <a:extLst>
                  <a:ext uri="{FF2B5EF4-FFF2-40B4-BE49-F238E27FC236}">
                    <a16:creationId xmlns:a16="http://schemas.microsoft.com/office/drawing/2014/main" id="{0D3E09B9-1D15-4C6E-BA05-B80CCFED26BF}"/>
                  </a:ext>
                </a:extLst>
              </xdr:cNvPr>
              <xdr:cNvSpPr/>
            </xdr:nvSpPr>
            <xdr:spPr>
              <a:xfrm>
                <a:off x="-2695318" y="-2662864"/>
                <a:ext cx="10186064" cy="86336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r>
                  <a:rPr lang="en-US" sz="1600" b="1" baseline="0">
                    <a:solidFill>
                      <a:schemeClr val="lt1"/>
                    </a:solidFill>
                    <a:latin typeface="Lato"/>
                    <a:ea typeface="Lato"/>
                    <a:cs typeface="Lato"/>
                    <a:sym typeface="Lato"/>
                  </a:rPr>
                  <a:t> MARFIN3</a:t>
                </a:r>
                <a:endParaRPr sz="1400"/>
              </a:p>
            </xdr:txBody>
          </xdr:sp>
        </xdr:grpSp>
        <xdr:grpSp>
          <xdr:nvGrpSpPr>
            <xdr:cNvPr id="171" name="Group 170">
              <a:extLst>
                <a:ext uri="{FF2B5EF4-FFF2-40B4-BE49-F238E27FC236}">
                  <a16:creationId xmlns:a16="http://schemas.microsoft.com/office/drawing/2014/main" id="{7B5E5B7C-DFB5-4922-B37E-B5D779629E94}"/>
                </a:ext>
              </a:extLst>
            </xdr:cNvPr>
            <xdr:cNvGrpSpPr/>
          </xdr:nvGrpSpPr>
          <xdr:grpSpPr>
            <a:xfrm>
              <a:off x="171450" y="755650"/>
              <a:ext cx="2241550" cy="1123950"/>
              <a:chOff x="171450" y="723900"/>
              <a:chExt cx="2241550" cy="1123950"/>
            </a:xfrm>
          </xdr:grpSpPr>
          <xdr:sp macro="" textlink="kpi!$O$18">
            <xdr:nvSpPr>
              <xdr:cNvPr id="172" name="Rectangle: Rounded Corners 171">
                <a:extLst>
                  <a:ext uri="{FF2B5EF4-FFF2-40B4-BE49-F238E27FC236}">
                    <a16:creationId xmlns:a16="http://schemas.microsoft.com/office/drawing/2014/main" id="{A24A0C33-6981-4278-BAD2-B17411231BDF}"/>
                  </a:ext>
                </a:extLst>
              </xdr:cNvPr>
              <xdr:cNvSpPr/>
            </xdr:nvSpPr>
            <xdr:spPr>
              <a:xfrm>
                <a:off x="234950" y="723900"/>
                <a:ext cx="2178050" cy="2857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6FD3FB5-23DE-49B8-8621-25DA5DB946C6}" type="TxLink">
                  <a:rPr lang="en-US" sz="1600" b="1" i="0" u="none" strike="noStrike">
                    <a:solidFill>
                      <a:schemeClr val="bg1"/>
                    </a:solidFill>
                    <a:latin typeface="Calibri"/>
                    <a:ea typeface="Calibri"/>
                    <a:cs typeface="Calibri"/>
                  </a:rPr>
                  <a:pPr algn="ctr"/>
                  <a:t>12.47%</a:t>
                </a:fld>
                <a:endParaRPr lang="en-US" sz="1600" b="1">
                  <a:solidFill>
                    <a:schemeClr val="bg1"/>
                  </a:solidFill>
                </a:endParaRPr>
              </a:p>
            </xdr:txBody>
          </xdr:sp>
          <xdr:sp macro="" textlink="kpi!B17">
            <xdr:nvSpPr>
              <xdr:cNvPr id="174" name="Rectangle: Rounded Corners 173">
                <a:extLst>
                  <a:ext uri="{FF2B5EF4-FFF2-40B4-BE49-F238E27FC236}">
                    <a16:creationId xmlns:a16="http://schemas.microsoft.com/office/drawing/2014/main" id="{12A956C0-B236-461F-A5DE-60990E7A49DD}"/>
                  </a:ext>
                </a:extLst>
              </xdr:cNvPr>
              <xdr:cNvSpPr/>
            </xdr:nvSpPr>
            <xdr:spPr>
              <a:xfrm>
                <a:off x="171450" y="1549400"/>
                <a:ext cx="2241550" cy="298450"/>
              </a:xfrm>
              <a:prstGeom prst="roundRect">
                <a:avLst/>
              </a:prstGeom>
              <a:gradFill>
                <a:gsLst>
                  <a:gs pos="0">
                    <a:schemeClr val="tx1">
                      <a:lumMod val="85000"/>
                      <a:lumOff val="15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YOY</a:t>
                </a:r>
                <a:r>
                  <a:rPr lang="en-US" sz="1600" baseline="0"/>
                  <a:t> GROWTH</a:t>
                </a:r>
                <a:endParaRPr lang="en-US" sz="1600"/>
              </a:p>
            </xdr:txBody>
          </xdr:sp>
        </xdr:grpSp>
      </xdr:grpSp>
    </xdr:grpSp>
    <xdr:clientData/>
  </xdr:twoCellAnchor>
  <xdr:twoCellAnchor>
    <xdr:from>
      <xdr:col>4</xdr:col>
      <xdr:colOff>202659</xdr:colOff>
      <xdr:row>6</xdr:row>
      <xdr:rowOff>33776</xdr:rowOff>
    </xdr:from>
    <xdr:to>
      <xdr:col>7</xdr:col>
      <xdr:colOff>506649</xdr:colOff>
      <xdr:row>8</xdr:row>
      <xdr:rowOff>138889</xdr:rowOff>
    </xdr:to>
    <xdr:graphicFrame macro="">
      <xdr:nvGraphicFramePr>
        <xdr:cNvPr id="185" name="Chart 184">
          <a:extLst>
            <a:ext uri="{FF2B5EF4-FFF2-40B4-BE49-F238E27FC236}">
              <a16:creationId xmlns:a16="http://schemas.microsoft.com/office/drawing/2014/main" id="{126605A1-C33B-423C-ADB3-8CC995B9E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175638</xdr:colOff>
      <xdr:row>6</xdr:row>
      <xdr:rowOff>8502</xdr:rowOff>
    </xdr:from>
    <xdr:to>
      <xdr:col>11</xdr:col>
      <xdr:colOff>472871</xdr:colOff>
      <xdr:row>8</xdr:row>
      <xdr:rowOff>126315</xdr:rowOff>
    </xdr:to>
    <xdr:graphicFrame macro="">
      <xdr:nvGraphicFramePr>
        <xdr:cNvPr id="186" name="Chart 185">
          <a:extLst>
            <a:ext uri="{FF2B5EF4-FFF2-40B4-BE49-F238E27FC236}">
              <a16:creationId xmlns:a16="http://schemas.microsoft.com/office/drawing/2014/main" id="{BF8AB3C8-1F03-4CAB-BEC3-CA47E9926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269693</xdr:colOff>
      <xdr:row>5</xdr:row>
      <xdr:rowOff>181614</xdr:rowOff>
    </xdr:from>
    <xdr:to>
      <xdr:col>15</xdr:col>
      <xdr:colOff>407908</xdr:colOff>
      <xdr:row>8</xdr:row>
      <xdr:rowOff>104333</xdr:rowOff>
    </xdr:to>
    <xdr:graphicFrame macro="">
      <xdr:nvGraphicFramePr>
        <xdr:cNvPr id="187" name="Chart 186">
          <a:extLst>
            <a:ext uri="{FF2B5EF4-FFF2-40B4-BE49-F238E27FC236}">
              <a16:creationId xmlns:a16="http://schemas.microsoft.com/office/drawing/2014/main" id="{D026B9CA-320E-4898-835B-2D9F71BFC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164518</xdr:colOff>
      <xdr:row>5</xdr:row>
      <xdr:rowOff>170079</xdr:rowOff>
    </xdr:from>
    <xdr:to>
      <xdr:col>19</xdr:col>
      <xdr:colOff>410683</xdr:colOff>
      <xdr:row>8</xdr:row>
      <xdr:rowOff>111848</xdr:rowOff>
    </xdr:to>
    <xdr:graphicFrame macro="">
      <xdr:nvGraphicFramePr>
        <xdr:cNvPr id="188" name="Chart 187">
          <a:extLst>
            <a:ext uri="{FF2B5EF4-FFF2-40B4-BE49-F238E27FC236}">
              <a16:creationId xmlns:a16="http://schemas.microsoft.com/office/drawing/2014/main" id="{D39A28AB-93F9-4ECD-83B8-3B3ED3173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351278</xdr:colOff>
          <xdr:row>9</xdr:row>
          <xdr:rowOff>6755</xdr:rowOff>
        </xdr:from>
        <xdr:to>
          <xdr:col>7</xdr:col>
          <xdr:colOff>401184</xdr:colOff>
          <xdr:row>10</xdr:row>
          <xdr:rowOff>2162</xdr:rowOff>
        </xdr:to>
        <xdr:pic>
          <xdr:nvPicPr>
            <xdr:cNvPr id="190" name="Picture 189">
              <a:extLst>
                <a:ext uri="{FF2B5EF4-FFF2-40B4-BE49-F238E27FC236}">
                  <a16:creationId xmlns:a16="http://schemas.microsoft.com/office/drawing/2014/main" id="{5E5FF209-2C99-4243-A160-4F4DBDE4CE8A}"/>
                </a:ext>
              </a:extLst>
            </xdr:cNvPr>
            <xdr:cNvPicPr>
              <a:picLocks noChangeAspect="1" noChangeArrowheads="1"/>
              <a:extLst>
                <a:ext uri="{84589F7E-364E-4C9E-8A38-B11213B215E9}">
                  <a14:cameraTool cellRange="'kpi yoy'!$I$11" spid="_x0000_s11440"/>
                </a:ext>
              </a:extLst>
            </xdr:cNvPicPr>
          </xdr:nvPicPr>
          <xdr:blipFill>
            <a:blip xmlns:r="http://schemas.openxmlformats.org/officeDocument/2006/relationships" r:embed="rId7"/>
            <a:srcRect/>
            <a:stretch>
              <a:fillRect/>
            </a:stretch>
          </xdr:blipFill>
          <xdr:spPr bwMode="auto">
            <a:xfrm>
              <a:off x="4049219" y="1687637"/>
              <a:ext cx="666230" cy="1821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364787</xdr:colOff>
          <xdr:row>9</xdr:row>
          <xdr:rowOff>6755</xdr:rowOff>
        </xdr:from>
        <xdr:to>
          <xdr:col>11</xdr:col>
          <xdr:colOff>414693</xdr:colOff>
          <xdr:row>10</xdr:row>
          <xdr:rowOff>2162</xdr:rowOff>
        </xdr:to>
        <xdr:pic>
          <xdr:nvPicPr>
            <xdr:cNvPr id="192" name="Picture 191">
              <a:extLst>
                <a:ext uri="{FF2B5EF4-FFF2-40B4-BE49-F238E27FC236}">
                  <a16:creationId xmlns:a16="http://schemas.microsoft.com/office/drawing/2014/main" id="{08BAF3AA-75A0-4A37-8E1D-D45B3419B817}"/>
                </a:ext>
              </a:extLst>
            </xdr:cNvPr>
            <xdr:cNvPicPr>
              <a:picLocks noChangeAspect="1" noChangeArrowheads="1"/>
              <a:extLst>
                <a:ext uri="{84589F7E-364E-4C9E-8A38-B11213B215E9}">
                  <a14:cameraTool cellRange="'kpi yoy'!$J$11" spid="_x0000_s11441"/>
                </a:ext>
              </a:extLst>
            </xdr:cNvPicPr>
          </xdr:nvPicPr>
          <xdr:blipFill>
            <a:blip xmlns:r="http://schemas.openxmlformats.org/officeDocument/2006/relationships" r:embed="rId8"/>
            <a:srcRect/>
            <a:stretch>
              <a:fillRect/>
            </a:stretch>
          </xdr:blipFill>
          <xdr:spPr bwMode="auto">
            <a:xfrm>
              <a:off x="6528022" y="1687637"/>
              <a:ext cx="666230" cy="1821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351276</xdr:colOff>
          <xdr:row>9</xdr:row>
          <xdr:rowOff>6755</xdr:rowOff>
        </xdr:from>
        <xdr:to>
          <xdr:col>15</xdr:col>
          <xdr:colOff>401182</xdr:colOff>
          <xdr:row>10</xdr:row>
          <xdr:rowOff>2162</xdr:rowOff>
        </xdr:to>
        <xdr:pic>
          <xdr:nvPicPr>
            <xdr:cNvPr id="194" name="Picture 193">
              <a:extLst>
                <a:ext uri="{FF2B5EF4-FFF2-40B4-BE49-F238E27FC236}">
                  <a16:creationId xmlns:a16="http://schemas.microsoft.com/office/drawing/2014/main" id="{FF016D73-F257-43F5-985E-EA83610AA032}"/>
                </a:ext>
              </a:extLst>
            </xdr:cNvPr>
            <xdr:cNvPicPr>
              <a:picLocks noChangeAspect="1" noChangeArrowheads="1"/>
              <a:extLst>
                <a:ext uri="{84589F7E-364E-4C9E-8A38-B11213B215E9}">
                  <a14:cameraTool cellRange="'kpi yoy'!$K$11" spid="_x0000_s11442"/>
                </a:ext>
              </a:extLst>
            </xdr:cNvPicPr>
          </xdr:nvPicPr>
          <xdr:blipFill>
            <a:blip xmlns:r="http://schemas.openxmlformats.org/officeDocument/2006/relationships" r:embed="rId9"/>
            <a:srcRect/>
            <a:stretch>
              <a:fillRect/>
            </a:stretch>
          </xdr:blipFill>
          <xdr:spPr bwMode="auto">
            <a:xfrm>
              <a:off x="8979805" y="1687637"/>
              <a:ext cx="666230" cy="1821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371542</xdr:colOff>
          <xdr:row>9</xdr:row>
          <xdr:rowOff>6755</xdr:rowOff>
        </xdr:from>
        <xdr:to>
          <xdr:col>19</xdr:col>
          <xdr:colOff>396942</xdr:colOff>
          <xdr:row>10</xdr:row>
          <xdr:rowOff>13106</xdr:rowOff>
        </xdr:to>
        <xdr:pic>
          <xdr:nvPicPr>
            <xdr:cNvPr id="195" name="Picture 194">
              <a:extLst>
                <a:ext uri="{FF2B5EF4-FFF2-40B4-BE49-F238E27FC236}">
                  <a16:creationId xmlns:a16="http://schemas.microsoft.com/office/drawing/2014/main" id="{D96AD377-517F-4A6B-9757-3902C076018C}"/>
                </a:ext>
              </a:extLst>
            </xdr:cNvPr>
            <xdr:cNvPicPr>
              <a:picLocks noChangeAspect="1" noChangeArrowheads="1"/>
              <a:extLst>
                <a:ext uri="{84589F7E-364E-4C9E-8A38-B11213B215E9}">
                  <a14:cameraTool cellRange="'kpi yoy'!$L$11" spid="_x0000_s11443"/>
                </a:ext>
              </a:extLst>
            </xdr:cNvPicPr>
          </xdr:nvPicPr>
          <xdr:blipFill>
            <a:blip xmlns:r="http://schemas.openxmlformats.org/officeDocument/2006/relationships" r:embed="rId10"/>
            <a:srcRect/>
            <a:stretch>
              <a:fillRect/>
            </a:stretch>
          </xdr:blipFill>
          <xdr:spPr bwMode="auto">
            <a:xfrm>
              <a:off x="11315159" y="1648298"/>
              <a:ext cx="633379" cy="188744"/>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94574</xdr:colOff>
      <xdr:row>11</xdr:row>
      <xdr:rowOff>60797</xdr:rowOff>
    </xdr:from>
    <xdr:ext cx="12092541" cy="2291960"/>
    <xdr:grpSp>
      <xdr:nvGrpSpPr>
        <xdr:cNvPr id="198" name="Shape 4">
          <a:extLst>
            <a:ext uri="{FF2B5EF4-FFF2-40B4-BE49-F238E27FC236}">
              <a16:creationId xmlns:a16="http://schemas.microsoft.com/office/drawing/2014/main" id="{02684BD0-50CB-4602-8945-CC7D6AF64645}"/>
            </a:ext>
          </a:extLst>
        </xdr:cNvPr>
        <xdr:cNvGrpSpPr/>
      </xdr:nvGrpSpPr>
      <xdr:grpSpPr>
        <a:xfrm>
          <a:off x="94574" y="2082771"/>
          <a:ext cx="12092541" cy="2291960"/>
          <a:chOff x="152400" y="1971675"/>
          <a:chExt cx="12515850" cy="2228850"/>
        </a:xfrm>
      </xdr:grpSpPr>
      <xdr:sp macro="" textlink="">
        <xdr:nvSpPr>
          <xdr:cNvPr id="199" name="Shape 5">
            <a:extLst>
              <a:ext uri="{FF2B5EF4-FFF2-40B4-BE49-F238E27FC236}">
                <a16:creationId xmlns:a16="http://schemas.microsoft.com/office/drawing/2014/main" id="{E0EC4740-BAB8-4139-9750-355EEF6A6BB6}"/>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00" name="Shape 6">
            <a:extLst>
              <a:ext uri="{FF2B5EF4-FFF2-40B4-BE49-F238E27FC236}">
                <a16:creationId xmlns:a16="http://schemas.microsoft.com/office/drawing/2014/main" id="{2F11BEE5-4736-4923-BA41-4DB0988EDE25}"/>
              </a:ext>
            </a:extLst>
          </xdr:cNvPr>
          <xdr:cNvGrpSpPr/>
        </xdr:nvGrpSpPr>
        <xdr:grpSpPr>
          <a:xfrm>
            <a:off x="152400" y="1971675"/>
            <a:ext cx="5219701" cy="2219325"/>
            <a:chOff x="152400" y="1971675"/>
            <a:chExt cx="5219701" cy="2219325"/>
          </a:xfrm>
        </xdr:grpSpPr>
        <xdr:sp macro="" textlink="">
          <xdr:nvSpPr>
            <xdr:cNvPr id="207" name="Shape 7">
              <a:extLst>
                <a:ext uri="{FF2B5EF4-FFF2-40B4-BE49-F238E27FC236}">
                  <a16:creationId xmlns:a16="http://schemas.microsoft.com/office/drawing/2014/main" id="{87E585F9-17C1-40BC-A524-033AD11A9424}"/>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8" name="Shape 8">
              <a:extLst>
                <a:ext uri="{FF2B5EF4-FFF2-40B4-BE49-F238E27FC236}">
                  <a16:creationId xmlns:a16="http://schemas.microsoft.com/office/drawing/2014/main" id="{7252765C-47E6-44BB-B948-96F6DF72FA9A}"/>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201" name="Shape 9">
            <a:extLst>
              <a:ext uri="{FF2B5EF4-FFF2-40B4-BE49-F238E27FC236}">
                <a16:creationId xmlns:a16="http://schemas.microsoft.com/office/drawing/2014/main" id="{A961984A-C2BE-4C27-9703-76D9903F0972}"/>
              </a:ext>
            </a:extLst>
          </xdr:cNvPr>
          <xdr:cNvGrpSpPr/>
        </xdr:nvGrpSpPr>
        <xdr:grpSpPr>
          <a:xfrm>
            <a:off x="5448301" y="1971675"/>
            <a:ext cx="4305300" cy="2219325"/>
            <a:chOff x="5448301" y="1971675"/>
            <a:chExt cx="4305300" cy="2219325"/>
          </a:xfrm>
        </xdr:grpSpPr>
        <xdr:sp macro="" textlink="">
          <xdr:nvSpPr>
            <xdr:cNvPr id="205" name="Shape 10">
              <a:extLst>
                <a:ext uri="{FF2B5EF4-FFF2-40B4-BE49-F238E27FC236}">
                  <a16:creationId xmlns:a16="http://schemas.microsoft.com/office/drawing/2014/main" id="{1257D4A2-B0D5-459D-BC3C-A315B1179B8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6" name="Shape 11">
              <a:extLst>
                <a:ext uri="{FF2B5EF4-FFF2-40B4-BE49-F238E27FC236}">
                  <a16:creationId xmlns:a16="http://schemas.microsoft.com/office/drawing/2014/main" id="{7FE7C528-4F84-4C8F-8237-8D3245875294}"/>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202" name="Shape 12">
            <a:extLst>
              <a:ext uri="{FF2B5EF4-FFF2-40B4-BE49-F238E27FC236}">
                <a16:creationId xmlns:a16="http://schemas.microsoft.com/office/drawing/2014/main" id="{1DB0DBA9-F224-4DEF-8C62-B4FF24A4FCE7}"/>
              </a:ext>
            </a:extLst>
          </xdr:cNvPr>
          <xdr:cNvGrpSpPr/>
        </xdr:nvGrpSpPr>
        <xdr:grpSpPr>
          <a:xfrm>
            <a:off x="9848850" y="1971675"/>
            <a:ext cx="2819400" cy="2228850"/>
            <a:chOff x="9848850" y="1866900"/>
            <a:chExt cx="2819400" cy="2219325"/>
          </a:xfrm>
        </xdr:grpSpPr>
        <xdr:sp macro="" textlink="">
          <xdr:nvSpPr>
            <xdr:cNvPr id="203" name="Shape 13">
              <a:extLst>
                <a:ext uri="{FF2B5EF4-FFF2-40B4-BE49-F238E27FC236}">
                  <a16:creationId xmlns:a16="http://schemas.microsoft.com/office/drawing/2014/main" id="{811C6423-224A-4E21-B441-B2879F691AEF}"/>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4" name="Shape 14">
              <a:extLst>
                <a:ext uri="{FF2B5EF4-FFF2-40B4-BE49-F238E27FC236}">
                  <a16:creationId xmlns:a16="http://schemas.microsoft.com/office/drawing/2014/main" id="{855171A2-1E00-4DA8-8832-9E59D712A277}"/>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clientData fLocksWithSheet="0"/>
  </xdr:oneCellAnchor>
  <xdr:twoCellAnchor>
    <xdr:from>
      <xdr:col>0</xdr:col>
      <xdr:colOff>153276</xdr:colOff>
      <xdr:row>23</xdr:row>
      <xdr:rowOff>142326</xdr:rowOff>
    </xdr:from>
    <xdr:to>
      <xdr:col>20</xdr:col>
      <xdr:colOff>16283</xdr:colOff>
      <xdr:row>35</xdr:row>
      <xdr:rowOff>54893</xdr:rowOff>
    </xdr:to>
    <xdr:grpSp>
      <xdr:nvGrpSpPr>
        <xdr:cNvPr id="209" name="Group 208">
          <a:extLst>
            <a:ext uri="{FF2B5EF4-FFF2-40B4-BE49-F238E27FC236}">
              <a16:creationId xmlns:a16="http://schemas.microsoft.com/office/drawing/2014/main" id="{6580CC21-5C45-4047-89AF-F2AAE251FB96}"/>
            </a:ext>
          </a:extLst>
        </xdr:cNvPr>
        <xdr:cNvGrpSpPr/>
      </xdr:nvGrpSpPr>
      <xdr:grpSpPr>
        <a:xfrm>
          <a:off x="153276" y="4370089"/>
          <a:ext cx="12061691" cy="2118357"/>
          <a:chOff x="142875" y="4014415"/>
          <a:chExt cx="12227866" cy="2009776"/>
        </a:xfrm>
      </xdr:grpSpPr>
      <xdr:sp macro="" textlink="">
        <xdr:nvSpPr>
          <xdr:cNvPr id="210" name="Shape 15">
            <a:extLst>
              <a:ext uri="{FF2B5EF4-FFF2-40B4-BE49-F238E27FC236}">
                <a16:creationId xmlns:a16="http://schemas.microsoft.com/office/drawing/2014/main" id="{86C44077-C0E2-4C19-899F-7DAB3B9F7CB5}"/>
              </a:ext>
            </a:extLst>
          </xdr:cNvPr>
          <xdr:cNvSpPr/>
        </xdr:nvSpPr>
        <xdr:spPr>
          <a:xfrm>
            <a:off x="142875" y="401441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11" name="Shape 17">
            <a:extLst>
              <a:ext uri="{FF2B5EF4-FFF2-40B4-BE49-F238E27FC236}">
                <a16:creationId xmlns:a16="http://schemas.microsoft.com/office/drawing/2014/main" id="{52F53794-8A7F-4F9A-8E25-185807A23723}"/>
              </a:ext>
            </a:extLst>
          </xdr:cNvPr>
          <xdr:cNvSpPr/>
        </xdr:nvSpPr>
        <xdr:spPr>
          <a:xfrm>
            <a:off x="5173380" y="4023941"/>
            <a:ext cx="3784180" cy="1956739"/>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12" name="Shape 19">
            <a:extLst>
              <a:ext uri="{FF2B5EF4-FFF2-40B4-BE49-F238E27FC236}">
                <a16:creationId xmlns:a16="http://schemas.microsoft.com/office/drawing/2014/main" id="{06A37FE6-6C6F-4A9A-BBCB-C9D085E82ED8}"/>
              </a:ext>
            </a:extLst>
          </xdr:cNvPr>
          <xdr:cNvSpPr/>
        </xdr:nvSpPr>
        <xdr:spPr>
          <a:xfrm>
            <a:off x="9027466" y="4023941"/>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fLocksWithSheet="0"/>
  </xdr:twoCellAnchor>
  <xdr:oneCellAnchor>
    <xdr:from>
      <xdr:col>14</xdr:col>
      <xdr:colOff>472180</xdr:colOff>
      <xdr:row>24</xdr:row>
      <xdr:rowOff>48846</xdr:rowOff>
    </xdr:from>
    <xdr:ext cx="1581150" cy="219075"/>
    <xdr:sp macro="" textlink="">
      <xdr:nvSpPr>
        <xdr:cNvPr id="214" name="Shape 20">
          <a:extLst>
            <a:ext uri="{FF2B5EF4-FFF2-40B4-BE49-F238E27FC236}">
              <a16:creationId xmlns:a16="http://schemas.microsoft.com/office/drawing/2014/main" id="{A76A7628-074B-41A8-A47C-6BA32B9A6643}"/>
            </a:ext>
          </a:extLst>
        </xdr:cNvPr>
        <xdr:cNvSpPr/>
      </xdr:nvSpPr>
      <xdr:spPr>
        <a:xfrm>
          <a:off x="9020257" y="4542692"/>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8</xdr:col>
      <xdr:colOff>390770</xdr:colOff>
      <xdr:row>24</xdr:row>
      <xdr:rowOff>40706</xdr:rowOff>
    </xdr:from>
    <xdr:to>
      <xdr:col>12</xdr:col>
      <xdr:colOff>276795</xdr:colOff>
      <xdr:row>25</xdr:row>
      <xdr:rowOff>162821</xdr:rowOff>
    </xdr:to>
    <xdr:sp macro="" textlink="">
      <xdr:nvSpPr>
        <xdr:cNvPr id="216" name="Rectangle: Rounded Corners 215">
          <a:extLst>
            <a:ext uri="{FF2B5EF4-FFF2-40B4-BE49-F238E27FC236}">
              <a16:creationId xmlns:a16="http://schemas.microsoft.com/office/drawing/2014/main" id="{BA5154ED-CE1D-45BE-B674-32208C33B772}"/>
            </a:ext>
          </a:extLst>
        </xdr:cNvPr>
        <xdr:cNvSpPr/>
      </xdr:nvSpPr>
      <xdr:spPr>
        <a:xfrm>
          <a:off x="5275385" y="4534552"/>
          <a:ext cx="2328333" cy="309359"/>
        </a:xfrm>
        <a:prstGeom prst="roundRect">
          <a:avLst/>
        </a:prstGeom>
        <a:gradFill>
          <a:gsLst>
            <a:gs pos="0">
              <a:schemeClr val="tx1">
                <a:lumMod val="85000"/>
                <a:lumOff val="15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TOP 5 SUBCATOGORIES BY SALES</a:t>
          </a:r>
        </a:p>
      </xdr:txBody>
    </xdr:sp>
    <xdr:clientData/>
  </xdr:twoCellAnchor>
  <xdr:twoCellAnchor>
    <xdr:from>
      <xdr:col>0</xdr:col>
      <xdr:colOff>233811</xdr:colOff>
      <xdr:row>24</xdr:row>
      <xdr:rowOff>38426</xdr:rowOff>
    </xdr:from>
    <xdr:to>
      <xdr:col>4</xdr:col>
      <xdr:colOff>119836</xdr:colOff>
      <xdr:row>25</xdr:row>
      <xdr:rowOff>160541</xdr:rowOff>
    </xdr:to>
    <xdr:sp macro="" textlink="">
      <xdr:nvSpPr>
        <xdr:cNvPr id="217" name="Rectangle: Rounded Corners 216">
          <a:extLst>
            <a:ext uri="{FF2B5EF4-FFF2-40B4-BE49-F238E27FC236}">
              <a16:creationId xmlns:a16="http://schemas.microsoft.com/office/drawing/2014/main" id="{36C6D6BB-D255-487C-A5ED-052950C4B160}"/>
            </a:ext>
          </a:extLst>
        </xdr:cNvPr>
        <xdr:cNvSpPr/>
      </xdr:nvSpPr>
      <xdr:spPr>
        <a:xfrm>
          <a:off x="233811" y="4532272"/>
          <a:ext cx="2328333" cy="309359"/>
        </a:xfrm>
        <a:prstGeom prst="roundRect">
          <a:avLst/>
        </a:prstGeom>
        <a:gradFill>
          <a:gsLst>
            <a:gs pos="0">
              <a:schemeClr val="tx1">
                <a:lumMod val="85000"/>
                <a:lumOff val="15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SALES</a:t>
          </a:r>
          <a:r>
            <a:rPr lang="en-US" sz="1100" baseline="0">
              <a:solidFill>
                <a:schemeClr val="lt1"/>
              </a:solidFill>
              <a:latin typeface="+mn-lt"/>
              <a:ea typeface="+mn-ea"/>
              <a:cs typeface="+mn-cs"/>
            </a:rPr>
            <a:t> BY STATE</a:t>
          </a:r>
          <a:endParaRPr lang="en-US" sz="1100">
            <a:solidFill>
              <a:schemeClr val="lt1"/>
            </a:solidFill>
            <a:latin typeface="+mn-lt"/>
            <a:ea typeface="+mn-ea"/>
            <a:cs typeface="+mn-cs"/>
          </a:endParaRPr>
        </a:p>
      </xdr:txBody>
    </xdr:sp>
    <xdr:clientData/>
  </xdr:twoCellAnchor>
  <xdr:twoCellAnchor>
    <xdr:from>
      <xdr:col>0</xdr:col>
      <xdr:colOff>94573</xdr:colOff>
      <xdr:row>13</xdr:row>
      <xdr:rowOff>81410</xdr:rowOff>
    </xdr:from>
    <xdr:to>
      <xdr:col>8</xdr:col>
      <xdr:colOff>122115</xdr:colOff>
      <xdr:row>23</xdr:row>
      <xdr:rowOff>16282</xdr:rowOff>
    </xdr:to>
    <xdr:graphicFrame macro="">
      <xdr:nvGraphicFramePr>
        <xdr:cNvPr id="219" name="Chart 218">
          <a:extLst>
            <a:ext uri="{FF2B5EF4-FFF2-40B4-BE49-F238E27FC236}">
              <a16:creationId xmlns:a16="http://schemas.microsoft.com/office/drawing/2014/main" id="{07225D87-4090-48AD-B58C-0502A8094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423334</xdr:colOff>
      <xdr:row>13</xdr:row>
      <xdr:rowOff>24423</xdr:rowOff>
    </xdr:from>
    <xdr:to>
      <xdr:col>15</xdr:col>
      <xdr:colOff>65128</xdr:colOff>
      <xdr:row>23</xdr:row>
      <xdr:rowOff>16282</xdr:rowOff>
    </xdr:to>
    <mc:AlternateContent xmlns:mc="http://schemas.openxmlformats.org/markup-compatibility/2006">
      <mc:Choice xmlns:cx1="http://schemas.microsoft.com/office/drawing/2015/9/8/chartex" Requires="cx1">
        <xdr:graphicFrame macro="">
          <xdr:nvGraphicFramePr>
            <xdr:cNvPr id="220" name="Chart 219">
              <a:extLst>
                <a:ext uri="{FF2B5EF4-FFF2-40B4-BE49-F238E27FC236}">
                  <a16:creationId xmlns:a16="http://schemas.microsoft.com/office/drawing/2014/main" id="{89C76072-AEF0-42DC-A2C3-617733C1D5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00134" y="2418373"/>
              <a:ext cx="3908994" cy="18333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407052</xdr:colOff>
      <xdr:row>13</xdr:row>
      <xdr:rowOff>20092</xdr:rowOff>
    </xdr:from>
    <xdr:to>
      <xdr:col>19</xdr:col>
      <xdr:colOff>521026</xdr:colOff>
      <xdr:row>23</xdr:row>
      <xdr:rowOff>65128</xdr:rowOff>
    </xdr:to>
    <xdr:graphicFrame macro="">
      <xdr:nvGraphicFramePr>
        <xdr:cNvPr id="221" name="Chart 220">
          <a:extLst>
            <a:ext uri="{FF2B5EF4-FFF2-40B4-BE49-F238E27FC236}">
              <a16:creationId xmlns:a16="http://schemas.microsoft.com/office/drawing/2014/main" id="{0A1D8D4D-D300-431B-9AC6-5FF4491A7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276795</xdr:colOff>
      <xdr:row>25</xdr:row>
      <xdr:rowOff>154678</xdr:rowOff>
    </xdr:from>
    <xdr:to>
      <xdr:col>8</xdr:col>
      <xdr:colOff>81411</xdr:colOff>
      <xdr:row>34</xdr:row>
      <xdr:rowOff>122115</xdr:rowOff>
    </xdr:to>
    <mc:AlternateContent xmlns:mc="http://schemas.openxmlformats.org/markup-compatibility/2006">
      <mc:Choice xmlns:cx4="http://schemas.microsoft.com/office/drawing/2016/5/10/chartex" Requires="cx4">
        <xdr:graphicFrame macro="">
          <xdr:nvGraphicFramePr>
            <xdr:cNvPr id="222" name="Chart 221">
              <a:extLst>
                <a:ext uri="{FF2B5EF4-FFF2-40B4-BE49-F238E27FC236}">
                  <a16:creationId xmlns:a16="http://schemas.microsoft.com/office/drawing/2014/main" id="{FBEF58AC-BC73-402E-BDF7-E6908451C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76795" y="4758428"/>
              <a:ext cx="4681416" cy="16247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341923</xdr:colOff>
      <xdr:row>25</xdr:row>
      <xdr:rowOff>179102</xdr:rowOff>
    </xdr:from>
    <xdr:to>
      <xdr:col>14</xdr:col>
      <xdr:colOff>260513</xdr:colOff>
      <xdr:row>34</xdr:row>
      <xdr:rowOff>105834</xdr:rowOff>
    </xdr:to>
    <xdr:graphicFrame macro="">
      <xdr:nvGraphicFramePr>
        <xdr:cNvPr id="223" name="Chart 222">
          <a:extLst>
            <a:ext uri="{FF2B5EF4-FFF2-40B4-BE49-F238E27FC236}">
              <a16:creationId xmlns:a16="http://schemas.microsoft.com/office/drawing/2014/main" id="{5F3D3D9B-C0EC-4FC6-8D61-1F205A6D8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341922</xdr:colOff>
      <xdr:row>25</xdr:row>
      <xdr:rowOff>154679</xdr:rowOff>
    </xdr:from>
    <xdr:to>
      <xdr:col>18</xdr:col>
      <xdr:colOff>32563</xdr:colOff>
      <xdr:row>35</xdr:row>
      <xdr:rowOff>8140</xdr:rowOff>
    </xdr:to>
    <mc:AlternateContent xmlns:mc="http://schemas.openxmlformats.org/markup-compatibility/2006" xmlns:a14="http://schemas.microsoft.com/office/drawing/2010/main">
      <mc:Choice Requires="a14">
        <xdr:graphicFrame macro="">
          <xdr:nvGraphicFramePr>
            <xdr:cNvPr id="224" name="Region 1">
              <a:extLst>
                <a:ext uri="{FF2B5EF4-FFF2-40B4-BE49-F238E27FC236}">
                  <a16:creationId xmlns:a16="http://schemas.microsoft.com/office/drawing/2014/main" id="{AD996C5A-865A-4664-8ED2-3014A2C0BF5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00869" y="4750074"/>
              <a:ext cx="910510" cy="1691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81410</xdr:colOff>
      <xdr:row>25</xdr:row>
      <xdr:rowOff>154679</xdr:rowOff>
    </xdr:from>
    <xdr:to>
      <xdr:col>19</xdr:col>
      <xdr:colOff>586153</xdr:colOff>
      <xdr:row>35</xdr:row>
      <xdr:rowOff>8141</xdr:rowOff>
    </xdr:to>
    <mc:AlternateContent xmlns:mc="http://schemas.openxmlformats.org/markup-compatibility/2006" xmlns:a14="http://schemas.microsoft.com/office/drawing/2010/main">
      <mc:Choice Requires="a14">
        <xdr:graphicFrame macro="">
          <xdr:nvGraphicFramePr>
            <xdr:cNvPr id="225" name="Segment 1">
              <a:extLst>
                <a:ext uri="{FF2B5EF4-FFF2-40B4-BE49-F238E27FC236}">
                  <a16:creationId xmlns:a16="http://schemas.microsoft.com/office/drawing/2014/main" id="{FEBD8A28-73B0-44E4-A717-580494A0698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060226" y="4750074"/>
              <a:ext cx="1114677" cy="1691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418774</xdr:colOff>
      <xdr:row>25</xdr:row>
      <xdr:rowOff>158261</xdr:rowOff>
    </xdr:from>
    <xdr:to>
      <xdr:col>16</xdr:col>
      <xdr:colOff>260513</xdr:colOff>
      <xdr:row>35</xdr:row>
      <xdr:rowOff>0</xdr:rowOff>
    </xdr:to>
    <mc:AlternateContent xmlns:mc="http://schemas.openxmlformats.org/markup-compatibility/2006" xmlns:a14="http://schemas.microsoft.com/office/drawing/2010/main">
      <mc:Choice Requires="a14">
        <xdr:graphicFrame macro="">
          <xdr:nvGraphicFramePr>
            <xdr:cNvPr id="226" name="Year 2">
              <a:extLst>
                <a:ext uri="{FF2B5EF4-FFF2-40B4-BE49-F238E27FC236}">
                  <a16:creationId xmlns:a16="http://schemas.microsoft.com/office/drawing/2014/main" id="{574590AA-8F75-4924-9D16-8CCD131B3B0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957853" y="4753656"/>
              <a:ext cx="1061607" cy="16798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355984</xdr:colOff>
          <xdr:row>9</xdr:row>
          <xdr:rowOff>19242</xdr:rowOff>
        </xdr:from>
        <xdr:to>
          <xdr:col>3</xdr:col>
          <xdr:colOff>419484</xdr:colOff>
          <xdr:row>10</xdr:row>
          <xdr:rowOff>25592</xdr:rowOff>
        </xdr:to>
        <xdr:pic>
          <xdr:nvPicPr>
            <xdr:cNvPr id="232" name="Picture 231">
              <a:extLst>
                <a:ext uri="{FF2B5EF4-FFF2-40B4-BE49-F238E27FC236}">
                  <a16:creationId xmlns:a16="http://schemas.microsoft.com/office/drawing/2014/main" id="{EDADAE92-7C07-4BB4-9D7B-F908448EBB6F}"/>
                </a:ext>
              </a:extLst>
            </xdr:cNvPr>
            <xdr:cNvPicPr>
              <a:picLocks noChangeAspect="1" noChangeArrowheads="1"/>
              <a:extLst>
                <a:ext uri="{84589F7E-364E-4C9E-8A38-B11213B215E9}">
                  <a14:cameraTool cellRange="'kpi yoy'!$H$11" spid="_x0000_s11444"/>
                </a:ext>
              </a:extLst>
            </xdr:cNvPicPr>
          </xdr:nvPicPr>
          <xdr:blipFill>
            <a:blip xmlns:r="http://schemas.openxmlformats.org/officeDocument/2006/relationships" r:embed="rId1"/>
            <a:srcRect/>
            <a:stretch>
              <a:fillRect/>
            </a:stretch>
          </xdr:blipFill>
          <xdr:spPr bwMode="auto">
            <a:xfrm>
              <a:off x="1568257" y="1664469"/>
              <a:ext cx="669636" cy="18915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83.613890046297" createdVersion="6" refreshedVersion="6" minRefreshableVersion="3" recordCount="9994" xr:uid="{0CC9C639-5479-4228-B20D-848C56BA654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7171658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C3CBB7-1FE5-488B-9EA7-336D3362E34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4DBF5F-A0BC-4C5F-8BBD-8162C4C2BFD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6FDD8A-62EA-46C3-B098-DCCEEE57277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5AD98A-03C6-4F0B-A472-A128DB834B1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9CBA3C-1886-46D9-9C8B-1344405EC7E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8A3196-01F8-40E8-8FDB-22A58B32664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K4:L17"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C79103-A8FC-430E-840C-A7ECD1F38B5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H4:I17"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884C65-3B14-4762-9F24-28A262884F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4:F17"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5110A3-962E-4176-B67E-FFDD197C157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B9C47E-0BC3-495D-957E-6836D5681F4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N4:O17"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692272-6350-4B09-B592-45C93A93CD64}"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4889527-D383-4931-8EEF-973145E96B79}" sourceName="Year">
  <pivotTables>
    <pivotTable tabId="3" name="PivotTable1"/>
    <pivotTable tabId="9" name="PivotTable1"/>
    <pivotTable tabId="9" name="PivotTable2"/>
    <pivotTable tabId="9" name="PivotTable3"/>
    <pivotTable tabId="9" name="PivotTable4"/>
    <pivotTable tabId="9" name="PivotTable6"/>
    <pivotTable tabId="7" name="PivotTable4"/>
    <pivotTable tabId="6" name="PivotTable3"/>
    <pivotTable tabId="8" name="PivotTable5"/>
    <pivotTable tabId="5" name="PivotTable2"/>
  </pivotTables>
  <data>
    <tabular pivotCacheId="71716581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C24AFC-E0A4-4460-A1AA-29FD6409DCE5}" sourceName="Segment">
  <pivotTables>
    <pivotTable tabId="3" name="PivotTable1"/>
    <pivotTable tabId="9" name="PivotTable1"/>
    <pivotTable tabId="9" name="PivotTable2"/>
    <pivotTable tabId="9" name="PivotTable3"/>
    <pivotTable tabId="9" name="PivotTable4"/>
    <pivotTable tabId="9" name="PivotTable6"/>
    <pivotTable tabId="10" name="PivotTable5"/>
    <pivotTable tabId="7" name="PivotTable4"/>
    <pivotTable tabId="6" name="PivotTable3"/>
    <pivotTable tabId="8" name="PivotTable5"/>
    <pivotTable tabId="5" name="PivotTable2"/>
  </pivotTables>
  <data>
    <tabular pivotCacheId="71716581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C52808-F740-4499-B23D-C7823B5215F4}" sourceName="Region">
  <pivotTables>
    <pivotTable tabId="3" name="PivotTable1"/>
    <pivotTable tabId="9" name="PivotTable1"/>
    <pivotTable tabId="9" name="PivotTable2"/>
    <pivotTable tabId="9" name="PivotTable3"/>
    <pivotTable tabId="9" name="PivotTable4"/>
    <pivotTable tabId="9" name="PivotTable6"/>
    <pivotTable tabId="10" name="PivotTable5"/>
    <pivotTable tabId="7" name="PivotTable4"/>
    <pivotTable tabId="6" name="PivotTable3"/>
    <pivotTable tabId="8" name="PivotTable5"/>
    <pivotTable tabId="5" name="PivotTable2"/>
  </pivotTables>
  <data>
    <tabular pivotCacheId="71716581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D754672-6983-46CB-B44B-52619759ED29}" cache="Slicer_Year1" caption="Year" rowHeight="241300"/>
  <slicer name="Segment" xr10:uid="{BADE3158-3825-4D2B-AC72-1BE5EB78ECF8}" cache="Slicer_Segment" caption="Segment" rowHeight="241300"/>
  <slicer name="Region" xr10:uid="{C434FF20-45FB-42E0-8EC0-4ED9AD57BB6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AE64A35-3B48-4314-8601-007C4A83CB8D}"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F90F605-653A-483E-B3DB-59871E39C61D}" cache="Slicer_Year1" caption="Year" style="AB" rowHeight="241300"/>
  <slicer name="Segment 1" xr10:uid="{854CFEED-0FBC-4F31-B0D8-3C0E5582C8BB}" cache="Slicer_Segment" caption="Segment" style="AB" rowHeight="241300"/>
  <slicer name="Region 1" xr10:uid="{A70E385D-E72A-4B9E-B34D-92CD53DEAAE6}"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2423-7A61-4738-A5BF-72DE9415ACB7}">
  <dimension ref="A3:E7"/>
  <sheetViews>
    <sheetView topLeftCell="C1" workbookViewId="0">
      <selection activeCell="D6" sqref="D6"/>
    </sheetView>
  </sheetViews>
  <sheetFormatPr defaultRowHeight="14.5" x14ac:dyDescent="0.35"/>
  <cols>
    <col min="1" max="1" width="13.1796875" bestFit="1" customWidth="1"/>
    <col min="2" max="2" width="11.81640625" bestFit="1" customWidth="1"/>
    <col min="4" max="4" width="13.6328125" customWidth="1"/>
    <col min="5" max="5" width="12.81640625" customWidth="1"/>
  </cols>
  <sheetData>
    <row r="3" spans="1:5" x14ac:dyDescent="0.35">
      <c r="A3" s="5" t="s">
        <v>10932</v>
      </c>
      <c r="B3" s="6" t="s">
        <v>10947</v>
      </c>
      <c r="D3" s="23" t="s">
        <v>10948</v>
      </c>
      <c r="E3" s="24" t="s">
        <v>10949</v>
      </c>
    </row>
    <row r="4" spans="1:5" x14ac:dyDescent="0.35">
      <c r="A4" s="7" t="s">
        <v>32</v>
      </c>
      <c r="B4" s="8">
        <v>18451.272799999992</v>
      </c>
      <c r="D4" t="str">
        <f>A4</f>
        <v>Furniture</v>
      </c>
      <c r="E4" s="25">
        <f>GETPIVOTDATA("Profit",$A$3,"Category","Furniture")</f>
        <v>18451.272799999992</v>
      </c>
    </row>
    <row r="5" spans="1:5" x14ac:dyDescent="0.35">
      <c r="A5" s="22" t="s">
        <v>46</v>
      </c>
      <c r="B5" s="21">
        <v>122490.8008000001</v>
      </c>
      <c r="D5" t="str">
        <f>A5</f>
        <v>Office Supplies</v>
      </c>
      <c r="E5" s="25">
        <f>GETPIVOTDATA("Profit",$A$3,"Category","Office Supplies")</f>
        <v>122490.8008000001</v>
      </c>
    </row>
    <row r="6" spans="1:5" x14ac:dyDescent="0.35">
      <c r="A6" s="22" t="s">
        <v>71</v>
      </c>
      <c r="B6" s="21">
        <v>145454.9480999998</v>
      </c>
      <c r="D6" t="str">
        <f>A6</f>
        <v>Technology</v>
      </c>
      <c r="E6" s="25">
        <f>GETPIVOTDATA("Profit",$A$3,"Category","Technology")</f>
        <v>145454.9480999998</v>
      </c>
    </row>
    <row r="7" spans="1:5" x14ac:dyDescent="0.35">
      <c r="A7" s="9" t="s">
        <v>10933</v>
      </c>
      <c r="B7" s="10">
        <v>286397.02169999992</v>
      </c>
      <c r="D7" t="str">
        <f>A7</f>
        <v>Grand Total</v>
      </c>
      <c r="E7" s="25">
        <f>GETPIVOTDATA("Profit",$A$3)</f>
        <v>286397.02169999992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8E6D4-463C-46D4-A688-AB4EB54BAB07}">
  <dimension ref="A3:C16"/>
  <sheetViews>
    <sheetView topLeftCell="C2" zoomScaleNormal="100" workbookViewId="0">
      <selection activeCell="A8" sqref="A8:C8"/>
      <pivotSelection pane="bottomRight" showHeader="1" extendable="1" start="4" max="13" activeRow="7" click="1" r:id="rId1">
        <pivotArea dataOnly="0" fieldPosition="0">
          <references count="1">
            <reference field="3" count="1">
              <x v="5"/>
            </reference>
          </references>
        </pivotArea>
      </pivotSelection>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5" t="s">
        <v>10932</v>
      </c>
      <c r="B3" s="4" t="s">
        <v>10946</v>
      </c>
      <c r="C3" s="11" t="s">
        <v>10947</v>
      </c>
    </row>
    <row r="4" spans="1:3" x14ac:dyDescent="0.35">
      <c r="A4" s="14" t="s">
        <v>10934</v>
      </c>
      <c r="B4" s="17">
        <v>95365.937600000019</v>
      </c>
      <c r="C4" s="18">
        <v>9199.2699999999986</v>
      </c>
    </row>
    <row r="5" spans="1:3" x14ac:dyDescent="0.35">
      <c r="A5" s="15" t="s">
        <v>10935</v>
      </c>
      <c r="B5" s="19">
        <v>60172.649400000024</v>
      </c>
      <c r="C5" s="20">
        <v>10288.898699999991</v>
      </c>
    </row>
    <row r="6" spans="1:3" x14ac:dyDescent="0.35">
      <c r="A6" s="15" t="s">
        <v>10936</v>
      </c>
      <c r="B6" s="19">
        <v>199252.98399999991</v>
      </c>
      <c r="C6" s="20">
        <v>26806.573700000015</v>
      </c>
    </row>
    <row r="7" spans="1:3" x14ac:dyDescent="0.35">
      <c r="A7" s="15" t="s">
        <v>10937</v>
      </c>
      <c r="B7" s="19">
        <v>141851.5674</v>
      </c>
      <c r="C7" s="20">
        <v>13437.806799999998</v>
      </c>
    </row>
    <row r="8" spans="1:3" x14ac:dyDescent="0.35">
      <c r="A8" s="15" t="s">
        <v>10938</v>
      </c>
      <c r="B8" s="19">
        <v>156122.28669999994</v>
      </c>
      <c r="C8" s="20">
        <v>22308.51279999999</v>
      </c>
    </row>
    <row r="9" spans="1:3" x14ac:dyDescent="0.35">
      <c r="A9" s="15" t="s">
        <v>10939</v>
      </c>
      <c r="B9" s="19">
        <v>147082.61130000011</v>
      </c>
      <c r="C9" s="20">
        <v>20899.334500000012</v>
      </c>
    </row>
    <row r="10" spans="1:3" x14ac:dyDescent="0.35">
      <c r="A10" s="15" t="s">
        <v>10940</v>
      </c>
      <c r="B10" s="19">
        <v>149580.83800000031</v>
      </c>
      <c r="C10" s="20">
        <v>13535.38299999998</v>
      </c>
    </row>
    <row r="11" spans="1:3" x14ac:dyDescent="0.35">
      <c r="A11" s="15" t="s">
        <v>10941</v>
      </c>
      <c r="B11" s="19">
        <v>159589.45099999988</v>
      </c>
      <c r="C11" s="20">
        <v>21896.715399999972</v>
      </c>
    </row>
    <row r="12" spans="1:3" x14ac:dyDescent="0.35">
      <c r="A12" s="15" t="s">
        <v>10942</v>
      </c>
      <c r="B12" s="19">
        <v>309770.09970000025</v>
      </c>
      <c r="C12" s="20">
        <v>37293.192500000034</v>
      </c>
    </row>
    <row r="13" spans="1:3" x14ac:dyDescent="0.35">
      <c r="A13" s="15" t="s">
        <v>10943</v>
      </c>
      <c r="B13" s="19">
        <v>197115.20170000009</v>
      </c>
      <c r="C13" s="20">
        <v>31469.663800000035</v>
      </c>
    </row>
    <row r="14" spans="1:3" x14ac:dyDescent="0.35">
      <c r="A14" s="15" t="s">
        <v>10944</v>
      </c>
      <c r="B14" s="19">
        <v>349120.07400000008</v>
      </c>
      <c r="C14" s="20">
        <v>35825.536599999927</v>
      </c>
    </row>
    <row r="15" spans="1:3" x14ac:dyDescent="0.35">
      <c r="A15" s="15" t="s">
        <v>10945</v>
      </c>
      <c r="B15" s="19">
        <v>332177.15950000001</v>
      </c>
      <c r="C15" s="20">
        <v>43436.13390000003</v>
      </c>
    </row>
    <row r="16" spans="1:3" x14ac:dyDescent="0.35">
      <c r="A16" s="16" t="s">
        <v>10933</v>
      </c>
      <c r="B16" s="12">
        <v>2297200.8603000008</v>
      </c>
      <c r="C16" s="13">
        <v>286397.02169999998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BDCD9-91A2-425C-806C-2530C49CFA30}">
  <dimension ref="A3:B7"/>
  <sheetViews>
    <sheetView workbookViewId="0">
      <selection activeCell="E4" sqref="E4"/>
    </sheetView>
  </sheetViews>
  <sheetFormatPr defaultRowHeight="14.5" x14ac:dyDescent="0.35"/>
  <cols>
    <col min="1" max="1" width="13.1796875" bestFit="1" customWidth="1"/>
    <col min="2" max="2" width="11.26953125" bestFit="1" customWidth="1"/>
  </cols>
  <sheetData>
    <row r="3" spans="1:2" x14ac:dyDescent="0.35">
      <c r="A3" s="5" t="s">
        <v>10932</v>
      </c>
      <c r="B3" s="6" t="s">
        <v>10946</v>
      </c>
    </row>
    <row r="4" spans="1:2" x14ac:dyDescent="0.35">
      <c r="A4" s="7" t="s">
        <v>32</v>
      </c>
      <c r="B4" s="26">
        <v>0.32300170530281774</v>
      </c>
    </row>
    <row r="5" spans="1:2" x14ac:dyDescent="0.35">
      <c r="A5" s="22" t="s">
        <v>46</v>
      </c>
      <c r="B5" s="27">
        <v>0.31301008302169103</v>
      </c>
    </row>
    <row r="6" spans="1:2" x14ac:dyDescent="0.35">
      <c r="A6" s="22" t="s">
        <v>71</v>
      </c>
      <c r="B6" s="27">
        <v>0.36398821167549117</v>
      </c>
    </row>
    <row r="7" spans="1:2" x14ac:dyDescent="0.35">
      <c r="A7" s="9" t="s">
        <v>10933</v>
      </c>
      <c r="B7"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45A3C-F1A7-4DDA-89B0-6AE6C7FEB1A9}">
  <dimension ref="A3:E53"/>
  <sheetViews>
    <sheetView workbookViewId="0">
      <selection activeCell="B9" sqref="B9"/>
    </sheetView>
  </sheetViews>
  <sheetFormatPr defaultRowHeight="14.5" x14ac:dyDescent="0.35"/>
  <cols>
    <col min="1" max="1" width="17.36328125" bestFit="1" customWidth="1"/>
    <col min="2" max="2" width="11.81640625" bestFit="1" customWidth="1"/>
    <col min="4" max="4" width="17.90625" customWidth="1"/>
    <col min="5" max="5" width="9.6328125" bestFit="1" customWidth="1"/>
  </cols>
  <sheetData>
    <row r="3" spans="1:5" x14ac:dyDescent="0.35">
      <c r="A3" s="5" t="s">
        <v>10932</v>
      </c>
      <c r="B3" s="6" t="s">
        <v>10946</v>
      </c>
      <c r="D3" s="23" t="s">
        <v>10950</v>
      </c>
      <c r="E3" s="24" t="s">
        <v>10951</v>
      </c>
    </row>
    <row r="4" spans="1:5" x14ac:dyDescent="0.35">
      <c r="A4" s="7" t="s">
        <v>358</v>
      </c>
      <c r="B4" s="8">
        <v>19510.639999999992</v>
      </c>
      <c r="D4" t="str">
        <f t="shared" ref="D4:D35" si="0">A4</f>
        <v>Alabama</v>
      </c>
      <c r="E4" s="25">
        <f>GETPIVOTDATA("Sales",$A$3,"State",A4)</f>
        <v>19510.639999999992</v>
      </c>
    </row>
    <row r="5" spans="1:5" x14ac:dyDescent="0.35">
      <c r="A5" s="22" t="s">
        <v>310</v>
      </c>
      <c r="B5" s="21">
        <v>35282.000999999997</v>
      </c>
      <c r="D5" t="str">
        <f t="shared" si="0"/>
        <v>Arizona</v>
      </c>
      <c r="E5" s="25">
        <f t="shared" ref="E5:E52" si="1">GETPIVOTDATA("Sales",$A$3,"State",A5)</f>
        <v>35282.000999999997</v>
      </c>
    </row>
    <row r="6" spans="1:5" x14ac:dyDescent="0.35">
      <c r="A6" s="22" t="s">
        <v>1707</v>
      </c>
      <c r="B6" s="21">
        <v>11678.129999999997</v>
      </c>
      <c r="D6" t="str">
        <f t="shared" si="0"/>
        <v>Arkansas</v>
      </c>
      <c r="E6" s="25">
        <f t="shared" si="1"/>
        <v>11678.129999999997</v>
      </c>
    </row>
    <row r="7" spans="1:5" x14ac:dyDescent="0.35">
      <c r="A7" s="22" t="s">
        <v>43</v>
      </c>
      <c r="B7" s="21">
        <v>457687.63150000101</v>
      </c>
      <c r="D7" t="str">
        <f t="shared" si="0"/>
        <v>California</v>
      </c>
      <c r="E7" s="25">
        <f t="shared" si="1"/>
        <v>457687.63150000101</v>
      </c>
    </row>
    <row r="8" spans="1:5" x14ac:dyDescent="0.35">
      <c r="A8" s="22" t="s">
        <v>457</v>
      </c>
      <c r="B8" s="21">
        <v>32108.117999999995</v>
      </c>
      <c r="D8" t="str">
        <f t="shared" si="0"/>
        <v>Colorado</v>
      </c>
      <c r="E8" s="25">
        <f t="shared" si="1"/>
        <v>32108.117999999995</v>
      </c>
    </row>
    <row r="9" spans="1:5" x14ac:dyDescent="0.35">
      <c r="A9" s="22" t="s">
        <v>747</v>
      </c>
      <c r="B9" s="21">
        <v>13384.356999999996</v>
      </c>
      <c r="D9" t="str">
        <f t="shared" si="0"/>
        <v>Connecticut</v>
      </c>
      <c r="E9" s="25">
        <f t="shared" si="1"/>
        <v>13384.356999999996</v>
      </c>
    </row>
    <row r="10" spans="1:5" x14ac:dyDescent="0.35">
      <c r="A10" s="22" t="s">
        <v>245</v>
      </c>
      <c r="B10" s="21">
        <v>27451.068999999992</v>
      </c>
      <c r="D10" t="str">
        <f t="shared" si="0"/>
        <v>Delaware</v>
      </c>
      <c r="E10" s="25">
        <f t="shared" si="1"/>
        <v>27451.068999999992</v>
      </c>
    </row>
    <row r="11" spans="1:5" x14ac:dyDescent="0.35">
      <c r="A11" s="22" t="s">
        <v>3034</v>
      </c>
      <c r="B11" s="21">
        <v>2865.0199999999995</v>
      </c>
      <c r="D11" t="str">
        <f t="shared" si="0"/>
        <v>District of Columbia</v>
      </c>
      <c r="E11" s="25">
        <f t="shared" si="1"/>
        <v>2865.0199999999995</v>
      </c>
    </row>
    <row r="12" spans="1:5" x14ac:dyDescent="0.35">
      <c r="A12" s="22" t="s">
        <v>54</v>
      </c>
      <c r="B12" s="21">
        <v>89473.707999999999</v>
      </c>
      <c r="D12" t="str">
        <f t="shared" si="0"/>
        <v>Florida</v>
      </c>
      <c r="E12" s="25">
        <f t="shared" si="1"/>
        <v>89473.707999999999</v>
      </c>
    </row>
    <row r="13" spans="1:5" x14ac:dyDescent="0.35">
      <c r="A13" s="22" t="s">
        <v>1272</v>
      </c>
      <c r="B13" s="21">
        <v>49095.840000000004</v>
      </c>
      <c r="D13" t="str">
        <f t="shared" si="0"/>
        <v>Georgia</v>
      </c>
      <c r="E13" s="25">
        <f t="shared" si="1"/>
        <v>49095.840000000004</v>
      </c>
    </row>
    <row r="14" spans="1:5" x14ac:dyDescent="0.35">
      <c r="A14" s="22" t="s">
        <v>6260</v>
      </c>
      <c r="B14" s="21">
        <v>4382.4860000000017</v>
      </c>
      <c r="D14" t="str">
        <f t="shared" si="0"/>
        <v>Idaho</v>
      </c>
      <c r="E14" s="25">
        <f t="shared" si="1"/>
        <v>4382.4860000000017</v>
      </c>
    </row>
    <row r="15" spans="1:5" x14ac:dyDescent="0.35">
      <c r="A15" s="22" t="s">
        <v>211</v>
      </c>
      <c r="B15" s="21">
        <v>80166.10099999985</v>
      </c>
      <c r="D15" t="str">
        <f t="shared" si="0"/>
        <v>Illinois</v>
      </c>
      <c r="E15" s="25">
        <f t="shared" si="1"/>
        <v>80166.10099999985</v>
      </c>
    </row>
    <row r="16" spans="1:5" x14ac:dyDescent="0.35">
      <c r="A16" s="22" t="s">
        <v>254</v>
      </c>
      <c r="B16" s="21">
        <v>53555.360000000001</v>
      </c>
      <c r="D16" t="str">
        <f t="shared" si="0"/>
        <v>Indiana</v>
      </c>
      <c r="E16" s="25">
        <f t="shared" si="1"/>
        <v>53555.360000000001</v>
      </c>
    </row>
    <row r="17" spans="1:5" x14ac:dyDescent="0.35">
      <c r="A17" s="22" t="s">
        <v>489</v>
      </c>
      <c r="B17" s="21">
        <v>4579.7599999999993</v>
      </c>
      <c r="D17" t="str">
        <f t="shared" si="0"/>
        <v>Iowa</v>
      </c>
      <c r="E17" s="25">
        <f t="shared" si="1"/>
        <v>4579.7599999999993</v>
      </c>
    </row>
    <row r="18" spans="1:5" x14ac:dyDescent="0.35">
      <c r="A18" s="22" t="s">
        <v>4530</v>
      </c>
      <c r="B18" s="21">
        <v>2914.31</v>
      </c>
      <c r="D18" t="str">
        <f t="shared" si="0"/>
        <v>Kansas</v>
      </c>
      <c r="E18" s="25">
        <f t="shared" si="1"/>
        <v>2914.31</v>
      </c>
    </row>
    <row r="19" spans="1:5" x14ac:dyDescent="0.35">
      <c r="A19" s="22" t="s">
        <v>29</v>
      </c>
      <c r="B19" s="21">
        <v>36591.749999999971</v>
      </c>
      <c r="D19" t="str">
        <f t="shared" si="0"/>
        <v>Kentucky</v>
      </c>
      <c r="E19" s="25">
        <f t="shared" si="1"/>
        <v>36591.749999999971</v>
      </c>
    </row>
    <row r="20" spans="1:5" x14ac:dyDescent="0.35">
      <c r="A20" s="22" t="s">
        <v>736</v>
      </c>
      <c r="B20" s="21">
        <v>9217.0299999999988</v>
      </c>
      <c r="D20" t="str">
        <f t="shared" si="0"/>
        <v>Louisiana</v>
      </c>
      <c r="E20" s="25">
        <f t="shared" si="1"/>
        <v>9217.0299999999988</v>
      </c>
    </row>
    <row r="21" spans="1:5" x14ac:dyDescent="0.35">
      <c r="A21" s="22" t="s">
        <v>5235</v>
      </c>
      <c r="B21" s="21">
        <v>1270.53</v>
      </c>
      <c r="D21" t="str">
        <f t="shared" si="0"/>
        <v>Maine</v>
      </c>
      <c r="E21" s="25">
        <f t="shared" si="1"/>
        <v>1270.53</v>
      </c>
    </row>
    <row r="22" spans="1:5" x14ac:dyDescent="0.35">
      <c r="A22" s="22" t="s">
        <v>2735</v>
      </c>
      <c r="B22" s="21">
        <v>23705.523000000005</v>
      </c>
      <c r="D22" t="str">
        <f t="shared" si="0"/>
        <v>Maryland</v>
      </c>
      <c r="E22" s="25">
        <f t="shared" si="1"/>
        <v>23705.523000000005</v>
      </c>
    </row>
    <row r="23" spans="1:5" x14ac:dyDescent="0.35">
      <c r="A23" s="22" t="s">
        <v>1245</v>
      </c>
      <c r="B23" s="21">
        <v>28634.43399999999</v>
      </c>
      <c r="D23" t="str">
        <f t="shared" si="0"/>
        <v>Massachusetts</v>
      </c>
      <c r="E23" s="25">
        <f t="shared" si="1"/>
        <v>28634.43399999999</v>
      </c>
    </row>
    <row r="24" spans="1:5" x14ac:dyDescent="0.35">
      <c r="A24" s="22" t="s">
        <v>238</v>
      </c>
      <c r="B24" s="21">
        <v>76269.614000000016</v>
      </c>
      <c r="D24" t="str">
        <f t="shared" si="0"/>
        <v>Michigan</v>
      </c>
      <c r="E24" s="25">
        <f t="shared" si="1"/>
        <v>76269.614000000016</v>
      </c>
    </row>
    <row r="25" spans="1:5" x14ac:dyDescent="0.35">
      <c r="A25" s="22" t="s">
        <v>229</v>
      </c>
      <c r="B25" s="21">
        <v>29863.149999999994</v>
      </c>
      <c r="D25" t="str">
        <f t="shared" si="0"/>
        <v>Minnesota</v>
      </c>
      <c r="E25" s="25">
        <f t="shared" si="1"/>
        <v>29863.149999999994</v>
      </c>
    </row>
    <row r="26" spans="1:5" x14ac:dyDescent="0.35">
      <c r="A26" s="22" t="s">
        <v>1487</v>
      </c>
      <c r="B26" s="21">
        <v>10771.34</v>
      </c>
      <c r="D26" t="str">
        <f t="shared" si="0"/>
        <v>Mississippi</v>
      </c>
      <c r="E26" s="25">
        <f t="shared" si="1"/>
        <v>10771.34</v>
      </c>
    </row>
    <row r="27" spans="1:5" x14ac:dyDescent="0.35">
      <c r="A27" s="22" t="s">
        <v>596</v>
      </c>
      <c r="B27" s="21">
        <v>22205.149999999998</v>
      </c>
      <c r="D27" t="str">
        <f t="shared" si="0"/>
        <v>Missouri</v>
      </c>
      <c r="E27" s="25">
        <f t="shared" si="1"/>
        <v>22205.149999999998</v>
      </c>
    </row>
    <row r="28" spans="1:5" x14ac:dyDescent="0.35">
      <c r="A28" s="22" t="s">
        <v>1762</v>
      </c>
      <c r="B28" s="21">
        <v>5589.3519999999971</v>
      </c>
      <c r="D28" t="str">
        <f t="shared" si="0"/>
        <v>Montana</v>
      </c>
      <c r="E28" s="25">
        <f t="shared" si="1"/>
        <v>5589.3519999999971</v>
      </c>
    </row>
    <row r="29" spans="1:5" x14ac:dyDescent="0.35">
      <c r="A29" s="22" t="s">
        <v>138</v>
      </c>
      <c r="B29" s="21">
        <v>7464.9299999999985</v>
      </c>
      <c r="D29" t="str">
        <f t="shared" si="0"/>
        <v>Nebraska</v>
      </c>
      <c r="E29" s="25">
        <f t="shared" si="1"/>
        <v>7464.9299999999985</v>
      </c>
    </row>
    <row r="30" spans="1:5" x14ac:dyDescent="0.35">
      <c r="A30" s="22" t="s">
        <v>1392</v>
      </c>
      <c r="B30" s="21">
        <v>16729.101999999999</v>
      </c>
      <c r="D30" t="str">
        <f t="shared" si="0"/>
        <v>Nevada</v>
      </c>
      <c r="E30" s="25">
        <f t="shared" si="1"/>
        <v>16729.101999999999</v>
      </c>
    </row>
    <row r="31" spans="1:5" x14ac:dyDescent="0.35">
      <c r="A31" s="22" t="s">
        <v>2694</v>
      </c>
      <c r="B31" s="21">
        <v>7292.5239999999994</v>
      </c>
      <c r="D31" t="str">
        <f t="shared" si="0"/>
        <v>New Hampshire</v>
      </c>
      <c r="E31" s="25">
        <f t="shared" si="1"/>
        <v>7292.5239999999994</v>
      </c>
    </row>
    <row r="32" spans="1:5" x14ac:dyDescent="0.35">
      <c r="A32" s="22" t="s">
        <v>788</v>
      </c>
      <c r="B32" s="21">
        <v>35764.312000000013</v>
      </c>
      <c r="D32" t="str">
        <f t="shared" si="0"/>
        <v>New Jersey</v>
      </c>
      <c r="E32" s="25">
        <f t="shared" si="1"/>
        <v>35764.312000000013</v>
      </c>
    </row>
    <row r="33" spans="1:5" x14ac:dyDescent="0.35">
      <c r="A33" s="22" t="s">
        <v>668</v>
      </c>
      <c r="B33" s="21">
        <v>4783.5220000000008</v>
      </c>
      <c r="D33" t="str">
        <f t="shared" si="0"/>
        <v>New Mexico</v>
      </c>
      <c r="E33" s="25">
        <f t="shared" si="1"/>
        <v>4783.5220000000008</v>
      </c>
    </row>
    <row r="34" spans="1:5" x14ac:dyDescent="0.35">
      <c r="A34" s="22" t="s">
        <v>267</v>
      </c>
      <c r="B34" s="21">
        <v>310876.27099999978</v>
      </c>
      <c r="D34" t="str">
        <f t="shared" si="0"/>
        <v>New York</v>
      </c>
      <c r="E34" s="25">
        <f t="shared" si="1"/>
        <v>310876.27099999978</v>
      </c>
    </row>
    <row r="35" spans="1:5" x14ac:dyDescent="0.35">
      <c r="A35" s="22" t="s">
        <v>88</v>
      </c>
      <c r="B35" s="21">
        <v>55603.163999999968</v>
      </c>
      <c r="D35" t="str">
        <f t="shared" si="0"/>
        <v>North Carolina</v>
      </c>
      <c r="E35" s="25">
        <f t="shared" si="1"/>
        <v>55603.163999999968</v>
      </c>
    </row>
    <row r="36" spans="1:5" x14ac:dyDescent="0.35">
      <c r="A36" s="22" t="s">
        <v>7449</v>
      </c>
      <c r="B36" s="21">
        <v>919.91</v>
      </c>
      <c r="D36" t="str">
        <f t="shared" ref="D36:D52" si="2">A36</f>
        <v>North Dakota</v>
      </c>
      <c r="E36" s="25">
        <f t="shared" si="1"/>
        <v>919.91</v>
      </c>
    </row>
    <row r="37" spans="1:5" x14ac:dyDescent="0.35">
      <c r="A37" s="22" t="s">
        <v>498</v>
      </c>
      <c r="B37" s="21">
        <v>78258.135999999926</v>
      </c>
      <c r="D37" t="str">
        <f t="shared" si="2"/>
        <v>Ohio</v>
      </c>
      <c r="E37" s="25">
        <f t="shared" si="1"/>
        <v>78258.135999999926</v>
      </c>
    </row>
    <row r="38" spans="1:5" x14ac:dyDescent="0.35">
      <c r="A38" s="22" t="s">
        <v>649</v>
      </c>
      <c r="B38" s="21">
        <v>19683.390000000003</v>
      </c>
      <c r="D38" t="str">
        <f t="shared" si="2"/>
        <v>Oklahoma</v>
      </c>
      <c r="E38" s="25">
        <f t="shared" si="1"/>
        <v>19683.390000000003</v>
      </c>
    </row>
    <row r="39" spans="1:5" x14ac:dyDescent="0.35">
      <c r="A39" s="22" t="s">
        <v>420</v>
      </c>
      <c r="B39" s="21">
        <v>17431.149999999991</v>
      </c>
      <c r="D39" t="str">
        <f t="shared" si="2"/>
        <v>Oregon</v>
      </c>
      <c r="E39" s="25">
        <f t="shared" si="1"/>
        <v>17431.149999999991</v>
      </c>
    </row>
    <row r="40" spans="1:5" x14ac:dyDescent="0.35">
      <c r="A40" s="22" t="s">
        <v>147</v>
      </c>
      <c r="B40" s="21">
        <v>116511.91400000003</v>
      </c>
      <c r="D40" t="str">
        <f t="shared" si="2"/>
        <v>Pennsylvania</v>
      </c>
      <c r="E40" s="25">
        <f t="shared" si="1"/>
        <v>116511.91400000003</v>
      </c>
    </row>
    <row r="41" spans="1:5" x14ac:dyDescent="0.35">
      <c r="A41" s="22" t="s">
        <v>1399</v>
      </c>
      <c r="B41" s="21">
        <v>22627.955999999995</v>
      </c>
      <c r="D41" t="str">
        <f t="shared" si="2"/>
        <v>Rhode Island</v>
      </c>
      <c r="E41" s="25">
        <f t="shared" si="1"/>
        <v>22627.955999999995</v>
      </c>
    </row>
    <row r="42" spans="1:5" x14ac:dyDescent="0.35">
      <c r="A42" s="22" t="s">
        <v>383</v>
      </c>
      <c r="B42" s="21">
        <v>8481.7099999999991</v>
      </c>
      <c r="D42" t="str">
        <f t="shared" si="2"/>
        <v>South Carolina</v>
      </c>
      <c r="E42" s="25">
        <f t="shared" si="1"/>
        <v>8481.7099999999991</v>
      </c>
    </row>
    <row r="43" spans="1:5" x14ac:dyDescent="0.35">
      <c r="A43" s="22" t="s">
        <v>5326</v>
      </c>
      <c r="B43" s="21">
        <v>1315.5600000000002</v>
      </c>
      <c r="D43" t="str">
        <f t="shared" si="2"/>
        <v>South Dakota</v>
      </c>
      <c r="E43" s="25">
        <f t="shared" si="1"/>
        <v>1315.5600000000002</v>
      </c>
    </row>
    <row r="44" spans="1:5" x14ac:dyDescent="0.35">
      <c r="A44" s="22" t="s">
        <v>335</v>
      </c>
      <c r="B44" s="21">
        <v>30661.872999999981</v>
      </c>
      <c r="D44" t="str">
        <f t="shared" si="2"/>
        <v>Tennessee</v>
      </c>
      <c r="E44" s="25">
        <f t="shared" si="1"/>
        <v>30661.872999999981</v>
      </c>
    </row>
    <row r="45" spans="1:5" x14ac:dyDescent="0.35">
      <c r="A45" s="22" t="s">
        <v>104</v>
      </c>
      <c r="B45" s="21">
        <v>170188.04580000002</v>
      </c>
      <c r="D45" t="str">
        <f t="shared" si="2"/>
        <v>Texas</v>
      </c>
      <c r="E45" s="25">
        <f t="shared" si="1"/>
        <v>170188.04580000002</v>
      </c>
    </row>
    <row r="46" spans="1:5" x14ac:dyDescent="0.35">
      <c r="A46" s="22" t="s">
        <v>121</v>
      </c>
      <c r="B46" s="21">
        <v>11220.055999999999</v>
      </c>
      <c r="D46" t="str">
        <f t="shared" si="2"/>
        <v>Utah</v>
      </c>
      <c r="E46" s="25">
        <f t="shared" si="1"/>
        <v>11220.055999999999</v>
      </c>
    </row>
    <row r="47" spans="1:5" x14ac:dyDescent="0.35">
      <c r="A47" s="22" t="s">
        <v>5203</v>
      </c>
      <c r="B47" s="21">
        <v>8929.369999999999</v>
      </c>
      <c r="D47" t="str">
        <f t="shared" si="2"/>
        <v>Vermont</v>
      </c>
      <c r="E47" s="25">
        <f t="shared" si="1"/>
        <v>8929.369999999999</v>
      </c>
    </row>
    <row r="48" spans="1:5" x14ac:dyDescent="0.35">
      <c r="A48" s="22" t="s">
        <v>319</v>
      </c>
      <c r="B48" s="21">
        <v>70636.719999999987</v>
      </c>
      <c r="D48" t="str">
        <f t="shared" si="2"/>
        <v>Virginia</v>
      </c>
      <c r="E48" s="25">
        <f t="shared" si="1"/>
        <v>70636.719999999987</v>
      </c>
    </row>
    <row r="49" spans="1:5" x14ac:dyDescent="0.35">
      <c r="A49" s="22" t="s">
        <v>96</v>
      </c>
      <c r="B49" s="21">
        <v>138641.26999999993</v>
      </c>
      <c r="D49" t="str">
        <f t="shared" si="2"/>
        <v>Washington</v>
      </c>
      <c r="E49" s="25">
        <f t="shared" si="1"/>
        <v>138641.26999999993</v>
      </c>
    </row>
    <row r="50" spans="1:5" x14ac:dyDescent="0.35">
      <c r="A50" s="22" t="s">
        <v>9726</v>
      </c>
      <c r="B50" s="21">
        <v>1209.8240000000001</v>
      </c>
      <c r="D50" t="str">
        <f t="shared" si="2"/>
        <v>West Virginia</v>
      </c>
      <c r="E50" s="25">
        <f t="shared" si="1"/>
        <v>1209.8240000000001</v>
      </c>
    </row>
    <row r="51" spans="1:5" x14ac:dyDescent="0.35">
      <c r="A51" s="22" t="s">
        <v>114</v>
      </c>
      <c r="B51" s="21">
        <v>32114.610000000019</v>
      </c>
      <c r="D51" t="str">
        <f t="shared" si="2"/>
        <v>Wisconsin</v>
      </c>
      <c r="E51" s="25">
        <f t="shared" si="1"/>
        <v>32114.610000000019</v>
      </c>
    </row>
    <row r="52" spans="1:5" x14ac:dyDescent="0.35">
      <c r="A52" s="22" t="s">
        <v>8542</v>
      </c>
      <c r="B52" s="21">
        <v>1603.1360000000002</v>
      </c>
      <c r="D52" t="str">
        <f t="shared" si="2"/>
        <v>Wyoming</v>
      </c>
      <c r="E52" s="25">
        <f t="shared" si="1"/>
        <v>1603.1360000000002</v>
      </c>
    </row>
    <row r="53" spans="1:5" x14ac:dyDescent="0.35">
      <c r="A53" s="9" t="s">
        <v>10933</v>
      </c>
      <c r="B53" s="10">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E8F79-3C32-4044-AA05-0EA4160E3C2E}">
  <dimension ref="A3:B9"/>
  <sheetViews>
    <sheetView workbookViewId="0">
      <selection activeCell="B7" sqref="B7"/>
    </sheetView>
  </sheetViews>
  <sheetFormatPr defaultRowHeight="14.5" x14ac:dyDescent="0.35"/>
  <cols>
    <col min="1" max="1" width="12.36328125" bestFit="1" customWidth="1"/>
    <col min="2" max="2" width="11.26953125" bestFit="1" customWidth="1"/>
  </cols>
  <sheetData>
    <row r="3" spans="1:2" x14ac:dyDescent="0.35">
      <c r="A3" s="5" t="s">
        <v>10932</v>
      </c>
      <c r="B3" s="6" t="s">
        <v>10946</v>
      </c>
    </row>
    <row r="4" spans="1:2" x14ac:dyDescent="0.35">
      <c r="A4" s="7" t="s">
        <v>75</v>
      </c>
      <c r="B4" s="8">
        <v>203412.73300000009</v>
      </c>
    </row>
    <row r="5" spans="1:2" x14ac:dyDescent="0.35">
      <c r="A5" s="22" t="s">
        <v>56</v>
      </c>
      <c r="B5" s="21">
        <v>206965.53200000009</v>
      </c>
    </row>
    <row r="6" spans="1:2" x14ac:dyDescent="0.35">
      <c r="A6" s="22" t="s">
        <v>59</v>
      </c>
      <c r="B6" s="21">
        <v>223843.60800000012</v>
      </c>
    </row>
    <row r="7" spans="1:2" x14ac:dyDescent="0.35">
      <c r="A7" s="22" t="s">
        <v>36</v>
      </c>
      <c r="B7" s="21">
        <v>328449.1030000007</v>
      </c>
    </row>
    <row r="8" spans="1:2" x14ac:dyDescent="0.35">
      <c r="A8" s="22" t="s">
        <v>72</v>
      </c>
      <c r="B8" s="21">
        <v>330007.05400000012</v>
      </c>
    </row>
    <row r="9" spans="1:2" x14ac:dyDescent="0.35">
      <c r="A9" s="9" t="s">
        <v>10933</v>
      </c>
      <c r="B9" s="1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53FE1-18E4-40EB-869E-63CA33A2510F}">
  <dimension ref="A3:O18"/>
  <sheetViews>
    <sheetView workbookViewId="0">
      <selection activeCell="F24" sqref="F24"/>
    </sheetView>
  </sheetViews>
  <sheetFormatPr defaultRowHeight="14.5" x14ac:dyDescent="0.35"/>
  <cols>
    <col min="1" max="1" width="12.36328125" bestFit="1" customWidth="1"/>
    <col min="2" max="2" width="11.81640625" bestFit="1" customWidth="1"/>
    <col min="3" max="3" width="1.90625" customWidth="1"/>
    <col min="4" max="4" width="0.7265625" customWidth="1"/>
    <col min="5" max="5" width="12.36328125" bestFit="1" customWidth="1"/>
    <col min="6" max="6" width="11.81640625" bestFit="1" customWidth="1"/>
    <col min="7" max="7" width="1.7265625" customWidth="1"/>
    <col min="8" max="8" width="12.36328125" bestFit="1" customWidth="1"/>
    <col min="9" max="9" width="14.36328125" bestFit="1" customWidth="1"/>
    <col min="10" max="10" width="1.453125" customWidth="1"/>
    <col min="11" max="11" width="12.36328125" bestFit="1" customWidth="1"/>
    <col min="12" max="12" width="15.7265625" bestFit="1" customWidth="1"/>
    <col min="13" max="13" width="0.90625" customWidth="1"/>
    <col min="14" max="14" width="12.36328125" customWidth="1"/>
    <col min="15" max="15" width="18.1796875" bestFit="1" customWidth="1"/>
  </cols>
  <sheetData>
    <row r="3" spans="1:15" x14ac:dyDescent="0.35">
      <c r="A3" s="5" t="s">
        <v>10932</v>
      </c>
      <c r="B3" s="6" t="s">
        <v>10946</v>
      </c>
    </row>
    <row r="4" spans="1:15" x14ac:dyDescent="0.35">
      <c r="A4" s="14" t="s">
        <v>10934</v>
      </c>
      <c r="B4" s="8">
        <v>95365.937600000019</v>
      </c>
      <c r="E4" s="5" t="s">
        <v>10932</v>
      </c>
      <c r="F4" s="6" t="s">
        <v>10947</v>
      </c>
      <c r="H4" s="5" t="s">
        <v>10932</v>
      </c>
      <c r="I4" s="6" t="s">
        <v>10952</v>
      </c>
      <c r="K4" s="5" t="s">
        <v>10932</v>
      </c>
      <c r="L4" s="6" t="s">
        <v>10953</v>
      </c>
      <c r="N4" s="5" t="s">
        <v>10932</v>
      </c>
      <c r="O4" s="6" t="s">
        <v>10954</v>
      </c>
    </row>
    <row r="5" spans="1:15" x14ac:dyDescent="0.35">
      <c r="A5" s="15" t="s">
        <v>10935</v>
      </c>
      <c r="B5" s="21">
        <v>60172.649400000024</v>
      </c>
      <c r="E5" s="14" t="s">
        <v>10934</v>
      </c>
      <c r="F5" s="8">
        <v>9199.2699999999986</v>
      </c>
      <c r="H5" s="14" t="s">
        <v>10934</v>
      </c>
      <c r="I5" s="8">
        <v>1500</v>
      </c>
      <c r="K5" s="14" t="s">
        <v>10934</v>
      </c>
      <c r="L5" s="8">
        <v>387</v>
      </c>
      <c r="N5" s="14" t="s">
        <v>10934</v>
      </c>
      <c r="O5" s="8">
        <v>9.6462848596792869E-2</v>
      </c>
    </row>
    <row r="6" spans="1:15" x14ac:dyDescent="0.35">
      <c r="A6" s="15" t="s">
        <v>10936</v>
      </c>
      <c r="B6" s="21">
        <v>199252.98399999991</v>
      </c>
      <c r="E6" s="15" t="s">
        <v>10935</v>
      </c>
      <c r="F6" s="21">
        <v>10288.898699999991</v>
      </c>
      <c r="H6" s="15" t="s">
        <v>10935</v>
      </c>
      <c r="I6" s="21">
        <v>1068</v>
      </c>
      <c r="K6" s="15" t="s">
        <v>10935</v>
      </c>
      <c r="L6" s="21">
        <v>301</v>
      </c>
      <c r="N6" s="15" t="s">
        <v>10935</v>
      </c>
      <c r="O6" s="21">
        <v>0.17098962406664425</v>
      </c>
    </row>
    <row r="7" spans="1:15" x14ac:dyDescent="0.35">
      <c r="A7" s="15" t="s">
        <v>10937</v>
      </c>
      <c r="B7" s="21">
        <v>141851.5674</v>
      </c>
      <c r="E7" s="15" t="s">
        <v>10936</v>
      </c>
      <c r="F7" s="21">
        <v>26806.573700000015</v>
      </c>
      <c r="H7" s="15" t="s">
        <v>10936</v>
      </c>
      <c r="I7" s="21">
        <v>2491</v>
      </c>
      <c r="K7" s="15" t="s">
        <v>10936</v>
      </c>
      <c r="L7" s="21">
        <v>680</v>
      </c>
      <c r="N7" s="15" t="s">
        <v>10936</v>
      </c>
      <c r="O7" s="21">
        <v>0.13453536886554246</v>
      </c>
    </row>
    <row r="8" spans="1:15" x14ac:dyDescent="0.35">
      <c r="A8" s="15" t="s">
        <v>10938</v>
      </c>
      <c r="B8" s="21">
        <v>156122.28669999994</v>
      </c>
      <c r="E8" s="15" t="s">
        <v>10937</v>
      </c>
      <c r="F8" s="21">
        <v>13437.806799999998</v>
      </c>
      <c r="H8" s="15" t="s">
        <v>10937</v>
      </c>
      <c r="I8" s="21">
        <v>2441</v>
      </c>
      <c r="K8" s="15" t="s">
        <v>10937</v>
      </c>
      <c r="L8" s="21">
        <v>663</v>
      </c>
      <c r="N8" s="15" t="s">
        <v>10937</v>
      </c>
      <c r="O8" s="21">
        <v>9.4731465053942004E-2</v>
      </c>
    </row>
    <row r="9" spans="1:15" x14ac:dyDescent="0.35">
      <c r="A9" s="15" t="s">
        <v>10939</v>
      </c>
      <c r="B9" s="21">
        <v>147082.61130000011</v>
      </c>
      <c r="E9" s="15" t="s">
        <v>10938</v>
      </c>
      <c r="F9" s="21">
        <v>22308.51279999999</v>
      </c>
      <c r="H9" s="15" t="s">
        <v>10938</v>
      </c>
      <c r="I9" s="21">
        <v>2850</v>
      </c>
      <c r="K9" s="15" t="s">
        <v>10938</v>
      </c>
      <c r="L9" s="21">
        <v>750</v>
      </c>
      <c r="N9" s="15" t="s">
        <v>10938</v>
      </c>
      <c r="O9" s="21">
        <v>0.14289127626517142</v>
      </c>
    </row>
    <row r="10" spans="1:15" x14ac:dyDescent="0.35">
      <c r="A10" s="15" t="s">
        <v>10940</v>
      </c>
      <c r="B10" s="21">
        <v>149580.83800000031</v>
      </c>
      <c r="E10" s="15" t="s">
        <v>10939</v>
      </c>
      <c r="F10" s="21">
        <v>20899.334500000012</v>
      </c>
      <c r="H10" s="15" t="s">
        <v>10939</v>
      </c>
      <c r="I10" s="21">
        <v>2644</v>
      </c>
      <c r="K10" s="15" t="s">
        <v>10939</v>
      </c>
      <c r="L10" s="21">
        <v>709</v>
      </c>
      <c r="N10" s="15" t="s">
        <v>10939</v>
      </c>
      <c r="O10" s="21">
        <v>0.1420924901678027</v>
      </c>
    </row>
    <row r="11" spans="1:15" x14ac:dyDescent="0.35">
      <c r="A11" s="15" t="s">
        <v>10941</v>
      </c>
      <c r="B11" s="21">
        <v>159589.45099999988</v>
      </c>
      <c r="E11" s="15" t="s">
        <v>10940</v>
      </c>
      <c r="F11" s="21">
        <v>13535.38299999998</v>
      </c>
      <c r="H11" s="15" t="s">
        <v>10940</v>
      </c>
      <c r="I11" s="21">
        <v>2705</v>
      </c>
      <c r="K11" s="15" t="s">
        <v>10940</v>
      </c>
      <c r="L11" s="21">
        <v>708</v>
      </c>
      <c r="N11" s="15" t="s">
        <v>10940</v>
      </c>
      <c r="O11" s="21">
        <v>9.0488749635163512E-2</v>
      </c>
    </row>
    <row r="12" spans="1:15" x14ac:dyDescent="0.35">
      <c r="A12" s="15" t="s">
        <v>10942</v>
      </c>
      <c r="B12" s="21">
        <v>309770.09970000025</v>
      </c>
      <c r="E12" s="15" t="s">
        <v>10941</v>
      </c>
      <c r="F12" s="21">
        <v>21896.715399999972</v>
      </c>
      <c r="H12" s="15" t="s">
        <v>10941</v>
      </c>
      <c r="I12" s="21">
        <v>2796</v>
      </c>
      <c r="K12" s="15" t="s">
        <v>10941</v>
      </c>
      <c r="L12" s="21">
        <v>710</v>
      </c>
      <c r="N12" s="15" t="s">
        <v>10941</v>
      </c>
      <c r="O12" s="21">
        <v>0.13720653378273723</v>
      </c>
    </row>
    <row r="13" spans="1:15" x14ac:dyDescent="0.35">
      <c r="A13" s="15" t="s">
        <v>10943</v>
      </c>
      <c r="B13" s="21">
        <v>197115.20170000009</v>
      </c>
      <c r="E13" s="15" t="s">
        <v>10942</v>
      </c>
      <c r="F13" s="21">
        <v>37293.192500000034</v>
      </c>
      <c r="H13" s="15" t="s">
        <v>10942</v>
      </c>
      <c r="I13" s="21">
        <v>5073</v>
      </c>
      <c r="K13" s="15" t="s">
        <v>10942</v>
      </c>
      <c r="L13" s="21">
        <v>1386</v>
      </c>
      <c r="N13" s="15" t="s">
        <v>10942</v>
      </c>
      <c r="O13" s="21">
        <v>0.12038990379031732</v>
      </c>
    </row>
    <row r="14" spans="1:15" x14ac:dyDescent="0.35">
      <c r="A14" s="15" t="s">
        <v>10944</v>
      </c>
      <c r="B14" s="21">
        <v>349120.07400000008</v>
      </c>
      <c r="E14" s="15" t="s">
        <v>10943</v>
      </c>
      <c r="F14" s="21">
        <v>31469.663800000035</v>
      </c>
      <c r="H14" s="15" t="s">
        <v>10943</v>
      </c>
      <c r="I14" s="21">
        <v>3095</v>
      </c>
      <c r="K14" s="15" t="s">
        <v>10943</v>
      </c>
      <c r="L14" s="21">
        <v>817</v>
      </c>
      <c r="N14" s="15" t="s">
        <v>10943</v>
      </c>
      <c r="O14" s="21">
        <v>0.15965112547684351</v>
      </c>
    </row>
    <row r="15" spans="1:15" x14ac:dyDescent="0.35">
      <c r="A15" s="15" t="s">
        <v>10945</v>
      </c>
      <c r="B15" s="21">
        <v>332177.15950000001</v>
      </c>
      <c r="E15" s="15" t="s">
        <v>10944</v>
      </c>
      <c r="F15" s="21">
        <v>35825.536599999927</v>
      </c>
      <c r="H15" s="15" t="s">
        <v>10944</v>
      </c>
      <c r="I15" s="21">
        <v>5741</v>
      </c>
      <c r="K15" s="15" t="s">
        <v>10944</v>
      </c>
      <c r="L15" s="21">
        <v>1462</v>
      </c>
      <c r="N15" s="15" t="s">
        <v>10944</v>
      </c>
      <c r="O15" s="21">
        <v>0.10261666191099604</v>
      </c>
    </row>
    <row r="16" spans="1:15" x14ac:dyDescent="0.35">
      <c r="A16" s="16" t="s">
        <v>10933</v>
      </c>
      <c r="B16" s="10">
        <v>2297200.8603000008</v>
      </c>
      <c r="E16" s="15" t="s">
        <v>10945</v>
      </c>
      <c r="F16" s="21">
        <v>43436.13390000003</v>
      </c>
      <c r="H16" s="15" t="s">
        <v>10945</v>
      </c>
      <c r="I16" s="21">
        <v>5469</v>
      </c>
      <c r="K16" s="15" t="s">
        <v>10945</v>
      </c>
      <c r="L16" s="21">
        <v>1421</v>
      </c>
      <c r="N16" s="15" t="s">
        <v>10945</v>
      </c>
      <c r="O16" s="21">
        <v>0.13076195234308405</v>
      </c>
    </row>
    <row r="17" spans="2:15" x14ac:dyDescent="0.35">
      <c r="B17" s="33">
        <f>GETPIVOTDATA("Sales",$A$3)</f>
        <v>2297200.8603000008</v>
      </c>
      <c r="E17" s="16" t="s">
        <v>10933</v>
      </c>
      <c r="F17" s="10">
        <v>286397.02169999998</v>
      </c>
      <c r="H17" s="16" t="s">
        <v>10933</v>
      </c>
      <c r="I17" s="10">
        <v>37873</v>
      </c>
      <c r="K17" s="16" t="s">
        <v>10933</v>
      </c>
      <c r="L17" s="10">
        <v>9994</v>
      </c>
      <c r="N17" s="16" t="s">
        <v>10933</v>
      </c>
      <c r="O17" s="10">
        <v>0.12467217240315856</v>
      </c>
    </row>
    <row r="18" spans="2:15" x14ac:dyDescent="0.35">
      <c r="F18" s="33">
        <f>GETPIVOTDATA("Profit",$E$4)</f>
        <v>286397.02169999998</v>
      </c>
      <c r="I18" s="34">
        <f>GETPIVOTDATA("Quantity",$H$4)</f>
        <v>37873</v>
      </c>
      <c r="L18" s="34">
        <f>GETPIVOTDATA("Order ID",$K$4)</f>
        <v>9994</v>
      </c>
      <c r="O18" s="35">
        <f>GETPIVOTDATA("profit margin",$N$4)</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69013-29E0-4FE5-8E48-6FD2A7381F60}">
  <dimension ref="A3:L11"/>
  <sheetViews>
    <sheetView topLeftCell="C1" zoomScale="122" workbookViewId="0">
      <selection activeCell="O40" sqref="O40"/>
    </sheetView>
  </sheetViews>
  <sheetFormatPr defaultRowHeight="14.5" x14ac:dyDescent="0.35"/>
  <cols>
    <col min="1" max="1" width="12.36328125" bestFit="1" customWidth="1"/>
    <col min="2" max="2" width="12.26953125" bestFit="1" customWidth="1"/>
    <col min="3" max="3" width="11.6328125" bestFit="1" customWidth="1"/>
    <col min="4" max="4" width="14.36328125" bestFit="1" customWidth="1"/>
    <col min="5" max="5" width="15.7265625" bestFit="1" customWidth="1"/>
    <col min="6" max="6" width="18.1796875" bestFit="1" customWidth="1"/>
    <col min="8" max="11" width="9.54296875" bestFit="1" customWidth="1"/>
    <col min="12" max="12" width="9" bestFit="1" customWidth="1"/>
  </cols>
  <sheetData>
    <row r="3" spans="1:12" x14ac:dyDescent="0.35">
      <c r="A3" s="5" t="s">
        <v>10932</v>
      </c>
      <c r="B3" s="4" t="s">
        <v>10946</v>
      </c>
      <c r="C3" s="36" t="s">
        <v>10947</v>
      </c>
      <c r="D3" s="36" t="s">
        <v>10952</v>
      </c>
      <c r="E3" s="36" t="s">
        <v>10953</v>
      </c>
      <c r="F3" s="11" t="s">
        <v>10954</v>
      </c>
    </row>
    <row r="4" spans="1:12" x14ac:dyDescent="0.35">
      <c r="A4" s="7" t="s">
        <v>10955</v>
      </c>
      <c r="B4" s="29">
        <v>484247.49810000096</v>
      </c>
      <c r="C4" s="37">
        <v>49543.974100000007</v>
      </c>
      <c r="D4" s="37">
        <v>7581</v>
      </c>
      <c r="E4" s="37">
        <v>1993</v>
      </c>
      <c r="F4" s="30">
        <v>0.10231126499236715</v>
      </c>
    </row>
    <row r="5" spans="1:12" x14ac:dyDescent="0.35">
      <c r="A5" s="22" t="s">
        <v>10956</v>
      </c>
      <c r="B5" s="31">
        <v>470532.50899999985</v>
      </c>
      <c r="C5" s="38">
        <v>61618.603700000051</v>
      </c>
      <c r="D5" s="38">
        <v>7979</v>
      </c>
      <c r="E5" s="38">
        <v>2102</v>
      </c>
      <c r="F5" s="32">
        <v>0.13095504034557592</v>
      </c>
    </row>
    <row r="6" spans="1:12" x14ac:dyDescent="0.35">
      <c r="A6" s="22" t="s">
        <v>10957</v>
      </c>
      <c r="B6" s="31">
        <v>608473.83000000066</v>
      </c>
      <c r="C6" s="38">
        <v>81726.930800000177</v>
      </c>
      <c r="D6" s="38">
        <v>9810</v>
      </c>
      <c r="E6" s="38">
        <v>2580</v>
      </c>
      <c r="F6" s="32">
        <v>0.13431461924993568</v>
      </c>
    </row>
    <row r="7" spans="1:12" x14ac:dyDescent="0.35">
      <c r="A7" s="39" t="s">
        <v>10958</v>
      </c>
      <c r="B7" s="40">
        <v>733947.0231999997</v>
      </c>
      <c r="C7" s="41">
        <v>93507.513099999967</v>
      </c>
      <c r="D7" s="41">
        <v>12503</v>
      </c>
      <c r="E7" s="41">
        <v>3319</v>
      </c>
      <c r="F7" s="42">
        <v>0.12740362743390987</v>
      </c>
    </row>
    <row r="11" spans="1:12" x14ac:dyDescent="0.35">
      <c r="H11" s="43">
        <f>(GETPIVOTDATA("Sum of Sales",$A$3,"Years",2014)/GETPIVOTDATA("Sum of Sales",$A$3,"Years",2013))-1</f>
        <v>0.20620967905883303</v>
      </c>
      <c r="I11" s="43">
        <f>(GETPIVOTDATA("Sum of Profit",$A$3,"Years",2014)/GETPIVOTDATA("Sum of Profit",$A$3,"Years",2013))-1</f>
        <v>0.14414565902185772</v>
      </c>
      <c r="J11" s="43">
        <f>(GETPIVOTDATA("Sum of Quantity",$A$3,"Years",2014)/GETPIVOTDATA("Sum of Quantity",$A$3,"Years",2013))-1</f>
        <v>0.27451580020387367</v>
      </c>
      <c r="K11" s="43">
        <f>(GETPIVOTDATA("Count of Order ID",$A$3,"Years",2014)/GETPIVOTDATA("Count of Order ID",$A$3,"Years",2013))-1</f>
        <v>0.2864341085271318</v>
      </c>
      <c r="L11" s="43">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DD614-22B9-42BA-8AD8-03DA9FDC7212}">
  <dimension ref="A1"/>
  <sheetViews>
    <sheetView showGridLines="0" showRowColHeaders="0" tabSelected="1" zoomScale="76" zoomScaleNormal="66" workbookViewId="0">
      <selection activeCell="C27" sqref="C27"/>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waterfall chart</vt:lpstr>
      <vt:lpstr>combo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cp:lastModifiedBy>
  <dcterms:created xsi:type="dcterms:W3CDTF">2015-06-05T18:17:20Z</dcterms:created>
  <dcterms:modified xsi:type="dcterms:W3CDTF">2025-08-19T02:51:55Z</dcterms:modified>
</cp:coreProperties>
</file>